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26670" windowHeight="10380"/>
  </bookViews>
  <sheets>
    <sheet name="1. 엔지니어링" sheetId="5" r:id="rId1"/>
    <sheet name="2. 임베디드SW" sheetId="6" r:id="rId2"/>
    <sheet name="3. 디자인" sheetId="7" r:id="rId3"/>
  </sheets>
  <definedNames>
    <definedName name="_xlnm._FilterDatabase" localSheetId="0" hidden="1">'1. 엔지니어링'!$A$2:$S$2</definedName>
    <definedName name="_xlnm._FilterDatabase" localSheetId="1" hidden="1">'2. 임베디드SW'!$A$2:$O$2</definedName>
    <definedName name="_xlnm._FilterDatabase" localSheetId="2" hidden="1">'3. 디자인'!$A$2:$N$2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3" i="6" l="1"/>
  <c r="C3"/>
  <c r="D3"/>
  <c r="E3"/>
  <c r="B4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F31" s="1"/>
  <c r="D31"/>
  <c r="E31"/>
  <c r="B32"/>
  <c r="C32"/>
  <c r="D32"/>
  <c r="E32"/>
  <c r="B33"/>
  <c r="C33"/>
  <c r="F33" s="1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F42" l="1"/>
  <c r="F24"/>
  <c r="F10"/>
  <c r="F28"/>
  <c r="F50"/>
  <c r="F32"/>
  <c r="F20"/>
  <c r="F34"/>
  <c r="F9"/>
  <c r="F18"/>
  <c r="F26"/>
  <c r="F30"/>
  <c r="F15"/>
  <c r="F13"/>
  <c r="F49"/>
  <c r="F47"/>
  <c r="F22"/>
  <c r="F16"/>
  <c r="F51"/>
  <c r="F45"/>
  <c r="F43"/>
  <c r="F41"/>
  <c r="F39"/>
  <c r="F14"/>
  <c r="F12"/>
  <c r="F8"/>
  <c r="F35"/>
  <c r="F27"/>
  <c r="F19"/>
  <c r="F6"/>
  <c r="F4"/>
  <c r="F37"/>
  <c r="F44"/>
  <c r="F29"/>
  <c r="F25"/>
  <c r="F11"/>
  <c r="F36"/>
  <c r="F23"/>
  <c r="F21"/>
  <c r="F17"/>
  <c r="F46"/>
  <c r="F52"/>
  <c r="F48"/>
  <c r="F40"/>
  <c r="F38"/>
  <c r="F7"/>
  <c r="F5"/>
  <c r="F3"/>
  <c r="B63" i="5"/>
  <c r="C63"/>
  <c r="D63"/>
  <c r="E63"/>
  <c r="F63"/>
  <c r="G63"/>
  <c r="H63"/>
  <c r="I63" l="1"/>
  <c r="G6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3"/>
  <c r="C3"/>
  <c r="H6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3"/>
  <c r="B4"/>
  <c r="B5"/>
  <c r="B6"/>
  <c r="B7"/>
  <c r="B8"/>
  <c r="B9"/>
  <c r="B10"/>
  <c r="I10" s="1"/>
  <c r="B11"/>
  <c r="B12"/>
  <c r="B13"/>
  <c r="B14"/>
  <c r="B15"/>
  <c r="B16"/>
  <c r="B17"/>
  <c r="B18"/>
  <c r="I18" s="1"/>
  <c r="B19"/>
  <c r="B20"/>
  <c r="B21"/>
  <c r="B22"/>
  <c r="B23"/>
  <c r="B24"/>
  <c r="B25"/>
  <c r="B26"/>
  <c r="I26" s="1"/>
  <c r="B27"/>
  <c r="B28"/>
  <c r="B29"/>
  <c r="B30"/>
  <c r="B31"/>
  <c r="B32"/>
  <c r="B33"/>
  <c r="B34"/>
  <c r="I34" s="1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3"/>
  <c r="I55" l="1"/>
  <c r="I39"/>
  <c r="I31"/>
  <c r="I23"/>
  <c r="I15"/>
  <c r="I7"/>
  <c r="I48"/>
  <c r="I40"/>
  <c r="I32"/>
  <c r="I24"/>
  <c r="I16"/>
  <c r="I8"/>
  <c r="I49"/>
  <c r="I41"/>
  <c r="I33"/>
  <c r="I25"/>
  <c r="I17"/>
  <c r="I9"/>
  <c r="I54"/>
  <c r="I38"/>
  <c r="I30"/>
  <c r="I22"/>
  <c r="I14"/>
  <c r="I6"/>
  <c r="I61"/>
  <c r="I53"/>
  <c r="I45"/>
  <c r="I37"/>
  <c r="I29"/>
  <c r="I21"/>
  <c r="I13"/>
  <c r="I5"/>
  <c r="I57"/>
  <c r="I56"/>
  <c r="I36"/>
  <c r="I28"/>
  <c r="I20"/>
  <c r="I12"/>
  <c r="I4"/>
  <c r="I47"/>
  <c r="I46"/>
  <c r="I43"/>
  <c r="I35"/>
  <c r="I27"/>
  <c r="I19"/>
  <c r="I11"/>
  <c r="I62"/>
  <c r="I60"/>
  <c r="I52"/>
  <c r="I44"/>
  <c r="I59"/>
  <c r="I51"/>
  <c r="I58"/>
  <c r="I50"/>
  <c r="I42"/>
  <c r="I3"/>
</calcChain>
</file>

<file path=xl/sharedStrings.xml><?xml version="1.0" encoding="utf-8"?>
<sst xmlns="http://schemas.openxmlformats.org/spreadsheetml/2006/main" count="1030" uniqueCount="784">
  <si>
    <t>기업명</t>
    <phoneticPr fontId="1" type="noConversion"/>
  </si>
  <si>
    <t>톱니</t>
    <phoneticPr fontId="1" type="noConversion"/>
  </si>
  <si>
    <t>정밀기계 매커니즘 설계</t>
    <phoneticPr fontId="1" type="noConversion"/>
  </si>
  <si>
    <t>엔지니어링 등 기술 기반 컨설팅</t>
    <phoneticPr fontId="1" type="noConversion"/>
  </si>
  <si>
    <t>복합소재 설계 및 구조해석 엔지니어링 서비스</t>
    <phoneticPr fontId="1" type="noConversion"/>
  </si>
  <si>
    <t>포스컨트롤㈜</t>
    <phoneticPr fontId="1" type="noConversion"/>
  </si>
  <si>
    <t>한얼솔루션</t>
    <phoneticPr fontId="1" type="noConversion"/>
  </si>
  <si>
    <t>수배전반(분전반, MCC), 스마트 배전반, 분전반 대여시스템, Loadbank Controller, Multi-channel Power Controller, Mobile application 개발</t>
    <phoneticPr fontId="1" type="noConversion"/>
  </si>
  <si>
    <t>반도체 장비 소프트웨어 PC / PLC제어, 에너지/자동차/기타 산업 자동화 소프트웨어 개발 및 PM,반도체/자동차 부품 제조업</t>
    <phoneticPr fontId="1" type="noConversion"/>
  </si>
  <si>
    <t>주식회사 바움</t>
    <phoneticPr fontId="1" type="noConversion"/>
  </si>
  <si>
    <t>다우테크㈜</t>
    <phoneticPr fontId="1" type="noConversion"/>
  </si>
  <si>
    <t>티유알</t>
    <phoneticPr fontId="1" type="noConversion"/>
  </si>
  <si>
    <t>차량 동역학, 자동차 부품 해석, 엔지니어링 컨설팅 수행</t>
    <phoneticPr fontId="1" type="noConversion"/>
  </si>
  <si>
    <t>케이엔알시스템</t>
    <phoneticPr fontId="1" type="noConversion"/>
  </si>
  <si>
    <t>시그널링크</t>
  </si>
  <si>
    <t>사이로직 (Psylogic)</t>
    <phoneticPr fontId="1" type="noConversion"/>
  </si>
  <si>
    <t>아진엑스텍</t>
  </si>
  <si>
    <t>LS메카피온</t>
  </si>
  <si>
    <t>브이엠텍</t>
    <phoneticPr fontId="1" type="noConversion"/>
  </si>
  <si>
    <t>에스티씨</t>
    <phoneticPr fontId="1" type="noConversion"/>
  </si>
  <si>
    <t>엠에프알씨</t>
    <phoneticPr fontId="1" type="noConversion"/>
  </si>
  <si>
    <t>한국지능기계</t>
    <phoneticPr fontId="1" type="noConversion"/>
  </si>
  <si>
    <t>경원테크</t>
    <phoneticPr fontId="1" type="noConversion"/>
  </si>
  <si>
    <t>홈페이지</t>
  </si>
  <si>
    <t>NO.</t>
  </si>
  <si>
    <t>기타</t>
  </si>
  <si>
    <t>데이비드에스알㈜</t>
  </si>
  <si>
    <t>에스엔㈜</t>
  </si>
  <si>
    <t>휴텀㈜</t>
  </si>
  <si>
    <t>웹스시스템코리아㈜</t>
  </si>
  <si>
    <t>부강테크㈜</t>
  </si>
  <si>
    <t>평화엔지니어링㈜</t>
  </si>
  <si>
    <t>필즈엔지니어링㈜</t>
  </si>
  <si>
    <t>오선엔지니어링㈜</t>
  </si>
  <si>
    <t>애니캐스팅㈜</t>
  </si>
  <si>
    <t>블루버드㈜</t>
  </si>
  <si>
    <t>쓰리에이로직스㈜</t>
  </si>
  <si>
    <t>실리콘마이터스㈜</t>
  </si>
  <si>
    <t>마이다스아이티㈜</t>
  </si>
  <si>
    <t>펑션베이㈜</t>
  </si>
  <si>
    <t>에스코컨설턴트㈜</t>
  </si>
  <si>
    <t>미래와도전㈜</t>
  </si>
  <si>
    <t>동양구조안전기술㈜</t>
  </si>
  <si>
    <t>에스앤위즈㈜</t>
  </si>
  <si>
    <t>비츠로테크</t>
  </si>
  <si>
    <t>석원</t>
  </si>
  <si>
    <t>아이티엔지니어링</t>
  </si>
  <si>
    <t>에젤</t>
  </si>
  <si>
    <t>우원엠앤이</t>
  </si>
  <si>
    <t>웃샘</t>
  </si>
  <si>
    <t>코리아테스팅</t>
  </si>
  <si>
    <t>태조엔지니어링</t>
  </si>
  <si>
    <t>라온엑스솔루션즈</t>
    <phoneticPr fontId="5" type="noConversion"/>
  </si>
  <si>
    <t>메타리버테크놀러지㈜</t>
  </si>
  <si>
    <t>메탈젠텍</t>
  </si>
  <si>
    <t>버추얼모션㈜</t>
  </si>
  <si>
    <t>스페이스솔루션</t>
  </si>
  <si>
    <t>디엔디이㈜</t>
  </si>
  <si>
    <t>솔루션랩㈜</t>
  </si>
  <si>
    <t>아이겐스코프㈜</t>
  </si>
  <si>
    <t>이노시스템㈜</t>
  </si>
  <si>
    <t>이이에스시스템㈜</t>
  </si>
  <si>
    <t>코어컨버전스㈜</t>
  </si>
  <si>
    <t>한국씨에이이컨설팅㈜</t>
  </si>
  <si>
    <t>PCB 설계</t>
    <phoneticPr fontId="1" type="noConversion"/>
  </si>
  <si>
    <t>산업디자인에서 기구/회로 설계, 해석, 목업 및 금형, 포장 및 양산 지원에 이르는 제품 개발의 전분야를 서비스</t>
    <phoneticPr fontId="1" type="noConversion"/>
  </si>
  <si>
    <t>3차원 CAD SOLIDWORKS Total Solution 보급, CAE, 프레스금형 퀵프레스 솔루션</t>
    <phoneticPr fontId="1" type="noConversion"/>
  </si>
  <si>
    <t>CAD/CAM/CAE/PLM 소프트웨어 개발, 교육</t>
    <phoneticPr fontId="1" type="noConversion"/>
  </si>
  <si>
    <t>automatic high-level power modeling technology 개발</t>
    <phoneticPr fontId="1" type="noConversion"/>
  </si>
  <si>
    <t>구조체, 부품 성능시험, 내구성시험 및 신뢰성평가 장비, 소프트웨어 개발</t>
    <phoneticPr fontId="1" type="noConversion"/>
  </si>
  <si>
    <t>전자기측정, 시험 및 분석기 제조, 소음진동계측기 제조, 자동계측, 진동소음품질 검사 소프트웨어 개발</t>
    <phoneticPr fontId="1" type="noConversion"/>
  </si>
  <si>
    <t>http://www.signallink.co.kr</t>
    <phoneticPr fontId="1" type="noConversion"/>
  </si>
  <si>
    <t>주파수분석, 변복조, 디지털 필터링, 회전체진단,등 디지털 신호처리 시스템 개발</t>
    <phoneticPr fontId="1" type="noConversion"/>
  </si>
  <si>
    <t>전자집적회로, 모션제어칩, 전자계측기 등 제조 소프트웨어 개발</t>
    <phoneticPr fontId="1" type="noConversion"/>
  </si>
  <si>
    <t>기계, 설비, 자동차 업종의 인코더, 서보모터, 드라이브, 모션, 로봇시스템 사업</t>
    <phoneticPr fontId="1" type="noConversion"/>
  </si>
  <si>
    <t>반도체, 디스플레이, 기계, 항공, 자동차 분야의 열유동, 플라즈마 수치해석사업</t>
    <phoneticPr fontId="1" type="noConversion"/>
  </si>
  <si>
    <t>플라스틱사출성형 해석 전용 소프트웨어 MAPS-3D 개발, CAPA 개발</t>
    <phoneticPr fontId="1" type="noConversion"/>
  </si>
  <si>
    <t>소성가공 공학해석 소프트웨어(AFDEX)개발 , 연구용역, 컨설팅, 자동차부품 제조</t>
    <phoneticPr fontId="1" type="noConversion"/>
  </si>
  <si>
    <t>기계, 설비, 자동차 업종의 공학용 CAE 소프트웨어 기술용역사업</t>
    <phoneticPr fontId="1" type="noConversion"/>
  </si>
  <si>
    <t>방송수신기 및 기타 영상 음향기, 소프트웨어 자문 및 개발 공급사업</t>
    <phoneticPr fontId="1" type="noConversion"/>
  </si>
  <si>
    <t>머신비젼 계측 및 검사기 사업</t>
    <phoneticPr fontId="1" type="noConversion"/>
  </si>
  <si>
    <t>수처리, 에너지, 멤브레인 기술 개발 사업</t>
    <phoneticPr fontId="1" type="noConversion"/>
  </si>
  <si>
    <t>건물 및 토목 엔지니어링 서비스, 토목설계, 감리, 토질조사, 환경영향평가, 안전진다, 전기, 소방시설설계관리, 소프트웨어 개발</t>
    <phoneticPr fontId="1" type="noConversion"/>
  </si>
  <si>
    <t>http://www.pields.com</t>
    <phoneticPr fontId="1" type="noConversion"/>
  </si>
  <si>
    <t>산업설비 설계, 공사, 엔지니어링서비스, 화공플랜트 배관설계, 화공플랜트 공사, 산업 시스템엔지니어링, 화골플랜트 종합 엔지니어링</t>
    <phoneticPr fontId="1" type="noConversion"/>
  </si>
  <si>
    <t>건물 및 토목엔지니어링 서비스, 배관 설계, 감리, 토목공사, 철근콘크리트공사, 기계설비공사 사업</t>
    <phoneticPr fontId="1" type="noConversion"/>
  </si>
  <si>
    <t>플라스틱 제품 제조, 주조, 금형, 열처리 분야의 공정해석, 시뮬레이션 소프트웨어 Anycasting 개발</t>
    <phoneticPr fontId="1" type="noConversion"/>
  </si>
  <si>
    <t>자동인식 및 결제 단말기, 산업용 단말기 개발 제조 및 판매</t>
    <phoneticPr fontId="1" type="noConversion"/>
  </si>
  <si>
    <t>RFID, NFC 칩 태그칩, 휴대단말기용 SoC 설계, 개발</t>
    <phoneticPr fontId="1" type="noConversion"/>
  </si>
  <si>
    <t>LED 디스플레이용, 휴대폰 및 기타 가전제품용 아날로그 전력관리 반도체 PMIC 제조, 설계</t>
    <phoneticPr fontId="1" type="noConversion"/>
  </si>
  <si>
    <t>Solidworks 공학기술용 소프트웨어, IT솔루션 개발, 구조설계프로그램, 엔지니어링 컨설팅, IT솔루션, 웹비지니스 솔루션</t>
    <phoneticPr fontId="1" type="noConversion"/>
  </si>
  <si>
    <t>Recurdyn, MBD for Ansys 동역학해석프로그램, 동역학유한요소해석 프로그램 개발</t>
    <phoneticPr fontId="1" type="noConversion"/>
  </si>
  <si>
    <t>토목공사 설계, 감리, 터널 설계, 지하철 및 지하공간 구조물 설계</t>
    <phoneticPr fontId="1" type="noConversion"/>
  </si>
  <si>
    <t>원자력발전시설 운영 및 설계 엔지니어링 용역, 응용안전성 평가기술, 광섬유 개발</t>
    <phoneticPr fontId="1" type="noConversion"/>
  </si>
  <si>
    <t>전문분야</t>
    <phoneticPr fontId="1" type="noConversion"/>
  </si>
  <si>
    <t>BMI활용 구조해석, 대공간 공항시설, 스포츠경지장, 초고층 복합시설 건축구조 설계</t>
    <phoneticPr fontId="1" type="noConversion"/>
  </si>
  <si>
    <t>진공차단기, 전원절환개폐기, 피뢰기, 배선용 차단기, 누전차단기, 분전반용 차단기, 초소형 차단기, 설계 제작</t>
    <phoneticPr fontId="1" type="noConversion"/>
  </si>
  <si>
    <t>스퍼터링 박막코팅장비 설계 개발</t>
    <phoneticPr fontId="1" type="noConversion"/>
  </si>
  <si>
    <t>저공해 공조기술, 인공지능형 공조기술 개발 초고층건물 기계 및 소방설비의 설계</t>
    <phoneticPr fontId="1" type="noConversion"/>
  </si>
  <si>
    <t>석유화학플랜트의 기본설계 및 상세설계</t>
    <phoneticPr fontId="1" type="noConversion"/>
  </si>
  <si>
    <t>자동차 관련 차체, 의장, 샤시, 전장, 공조, 안전분야 설계, 엔지니어링</t>
    <phoneticPr fontId="1" type="noConversion"/>
  </si>
  <si>
    <t>생물안전 밀폐실험실 및 청정동물실과 관련된 건설엔지니어링, 설계, 시공, 검증, 유지관리, TAB</t>
    <phoneticPr fontId="1" type="noConversion"/>
  </si>
  <si>
    <t>종합성능용, 내구성, 가속, 내환경성 시험장비, R&amp;D개발용 시험장비, 인증용 시험장비, 대량생산용 품질관리 장비 설계 제작</t>
    <phoneticPr fontId="1" type="noConversion"/>
  </si>
  <si>
    <t>터널, 철도 구조 토목설계 엔지니어링</t>
    <phoneticPr fontId="1" type="noConversion"/>
  </si>
  <si>
    <t>-</t>
    <phoneticPr fontId="1" type="noConversion"/>
  </si>
  <si>
    <t>http://www.topni.co.kr/</t>
    <phoneticPr fontId="1" type="noConversion"/>
  </si>
  <si>
    <t>http://www.david-sr.com/</t>
    <phoneticPr fontId="1" type="noConversion"/>
  </si>
  <si>
    <t>http://anhstructure.com</t>
    <phoneticPr fontId="1" type="noConversion"/>
  </si>
  <si>
    <t>http://www.s-n.co.kr/</t>
    <phoneticPr fontId="1" type="noConversion"/>
  </si>
  <si>
    <t>http://www.websco.co.kr/</t>
    <phoneticPr fontId="1" type="noConversion"/>
  </si>
  <si>
    <t>http://www.dawoo-tech.co.kr/</t>
    <phoneticPr fontId="1" type="noConversion"/>
  </si>
  <si>
    <t>http://www.baum-ds.com/</t>
    <phoneticPr fontId="1" type="noConversion"/>
  </si>
  <si>
    <t>http://www.turc.co.kr/</t>
    <phoneticPr fontId="1" type="noConversion"/>
  </si>
  <si>
    <t>http://www.knrsys.com</t>
    <phoneticPr fontId="1" type="noConversion"/>
  </si>
  <si>
    <t>http://www.psylogic.com/</t>
    <phoneticPr fontId="1" type="noConversion"/>
  </si>
  <si>
    <t>http://www.lsmecapion.com/</t>
    <phoneticPr fontId="1" type="noConversion"/>
  </si>
  <si>
    <t>http://www.kw-tech.co.kr/</t>
    <phoneticPr fontId="1" type="noConversion"/>
  </si>
  <si>
    <t>http://www.wincapa.com/</t>
    <phoneticPr fontId="1" type="noConversion"/>
  </si>
  <si>
    <t>http://www.afdex.com/</t>
    <phoneticPr fontId="1" type="noConversion"/>
  </si>
  <si>
    <t>http://www.ihaneol.kr/</t>
    <phoneticPr fontId="1" type="noConversion"/>
  </si>
  <si>
    <t>http://www.jnfsolution.com</t>
    <phoneticPr fontId="1" type="noConversion"/>
  </si>
  <si>
    <t>http://mechakorea.com/</t>
    <phoneticPr fontId="1" type="noConversion"/>
  </si>
  <si>
    <t>http://www.bkt21.co.kr/</t>
    <phoneticPr fontId="1" type="noConversion"/>
  </si>
  <si>
    <t>http://www.pec.ne.kr/</t>
    <phoneticPr fontId="1" type="noConversion"/>
  </si>
  <si>
    <t>http://www.osuneng.co.kr/</t>
    <phoneticPr fontId="1" type="noConversion"/>
  </si>
  <si>
    <t>http://www.anycasting.com/kr/</t>
    <phoneticPr fontId="1" type="noConversion"/>
  </si>
  <si>
    <t>http://www.3alogics.com/</t>
    <phoneticPr fontId="1" type="noConversion"/>
  </si>
  <si>
    <t>http://www.midasit.com/</t>
    <phoneticPr fontId="1" type="noConversion"/>
  </si>
  <si>
    <t>http://www.functionbay.co.kr/</t>
    <phoneticPr fontId="1" type="noConversion"/>
  </si>
  <si>
    <t>http://escoeng.com/</t>
    <phoneticPr fontId="1" type="noConversion"/>
  </si>
  <si>
    <t>http://www.fnctech.com/</t>
    <phoneticPr fontId="1" type="noConversion"/>
  </si>
  <si>
    <t>http://dysec.co.kr/</t>
    <phoneticPr fontId="1" type="noConversion"/>
  </si>
  <si>
    <t>http://www.vitzrotech.com</t>
    <phoneticPr fontId="1" type="noConversion"/>
  </si>
  <si>
    <t>http://www.sw-eng.co.kr/rb/</t>
    <phoneticPr fontId="1" type="noConversion"/>
  </si>
  <si>
    <t>http://www.iteng.co.kr</t>
    <phoneticPr fontId="1" type="noConversion"/>
  </si>
  <si>
    <t>http://www.iezer.com/</t>
    <phoneticPr fontId="1" type="noConversion"/>
  </si>
  <si>
    <t>http://www.300302.com/</t>
    <phoneticPr fontId="1" type="noConversion"/>
  </si>
  <si>
    <t>http://www.wosem.co.kr/</t>
    <phoneticPr fontId="1" type="noConversion"/>
  </si>
  <si>
    <t>http://www.koreatesting.co.kr/</t>
    <phoneticPr fontId="1" type="noConversion"/>
  </si>
  <si>
    <t>http://teso.co.kr/</t>
    <phoneticPr fontId="1" type="noConversion"/>
  </si>
  <si>
    <t>에이엔에이치㈜</t>
    <phoneticPr fontId="1" type="noConversion"/>
  </si>
  <si>
    <t>MSC, Patran, Nastran 엔지니어링 소프트웨어 컨설팅</t>
    <phoneticPr fontId="1" type="noConversion"/>
  </si>
  <si>
    <t xml:space="preserve">Samadii CAE 공학연산 소프트웨어 개발 </t>
    <phoneticPr fontId="1" type="noConversion"/>
  </si>
  <si>
    <t>철강관련 엔지니어링 컨설팅, 공정해석, 시스템 해석, 재료기반 제품의 품질이나 시스템 공정분석, 유동, 구조, 자기장등 철강분야 해석 컨설팅 서비스</t>
    <phoneticPr fontId="1" type="noConversion"/>
  </si>
  <si>
    <t>DAFUL 구조동역학 해석 소프트웨어 개발 구조동역학 해석기술기반 CAE 통합 솔루션제공</t>
    <phoneticPr fontId="1" type="noConversion"/>
  </si>
  <si>
    <t>http://www.dnde.co.kr/</t>
    <phoneticPr fontId="1" type="noConversion"/>
  </si>
  <si>
    <t>구조해석, 유동해석, 격자생성, 소프트웨어 개발 및 공급, 신재생 에너지 관련 컨설팅 및 엔지니어링</t>
    <phoneticPr fontId="1" type="noConversion"/>
  </si>
  <si>
    <t>Deform, JMatPro, FlowVision, Cad Tools,  소성가공 및 열처리, 금속소재 물성, 열전달 해석 솔루션 제공</t>
    <phoneticPr fontId="1" type="noConversion"/>
  </si>
  <si>
    <t>S&amp;PRE, S&amp;solver, S&amp;Casting, 주조관련 해석 시스템 소프트웨어 개발 및 공급업 주조, 방열설계, 화학반응, 유체역학 분야</t>
    <phoneticPr fontId="1" type="noConversion"/>
  </si>
  <si>
    <t>alphacam, Edgecam, Radran, Eureka, CAM소프트웨어 시스템 제공</t>
    <phoneticPr fontId="1" type="noConversion"/>
  </si>
  <si>
    <t>해양플랜트 산업 구조설계 및 공정설계 서비스 제공</t>
    <phoneticPr fontId="1" type="noConversion"/>
  </si>
  <si>
    <t>http://eessystem.com</t>
    <phoneticPr fontId="1" type="noConversion"/>
  </si>
  <si>
    <t>CAE 기반 전문 설계검증, 구조해석, 진동해석, 유동해석 종합 솔루션 제공</t>
    <phoneticPr fontId="1" type="noConversion"/>
  </si>
  <si>
    <t>http://www.koreacae.com/</t>
    <phoneticPr fontId="1" type="noConversion"/>
  </si>
  <si>
    <t>CAE 기반 구조해석, 진동해석, 유동해석 종합 솔루션 제공</t>
    <phoneticPr fontId="1" type="noConversion"/>
  </si>
  <si>
    <t>전기용 기계장비 및 관련기자재 유통, 전자부품 컨설팅 제공</t>
    <phoneticPr fontId="1" type="noConversion"/>
  </si>
  <si>
    <t>http://www.metariver.kr/</t>
    <phoneticPr fontId="1" type="noConversion"/>
  </si>
  <si>
    <t>http://www.metalgentech.co.kr/</t>
    <phoneticPr fontId="1" type="noConversion"/>
  </si>
  <si>
    <t>http://www.virtualmotion.co.kr/</t>
    <phoneticPr fontId="1" type="noConversion"/>
  </si>
  <si>
    <t>http://www.spacesolution.kr/</t>
    <phoneticPr fontId="1" type="noConversion"/>
  </si>
  <si>
    <t>http://www.solution-lab.co.kr/</t>
    <phoneticPr fontId="1" type="noConversion"/>
  </si>
  <si>
    <t>http://sian.sdmail.co.kr/eigenscope/im/index.asp</t>
    <phoneticPr fontId="1" type="noConversion"/>
  </si>
  <si>
    <t>http://www.innosystem.co.kr/</t>
    <phoneticPr fontId="1" type="noConversion"/>
  </si>
  <si>
    <t>http://www.coreconvergence.com/</t>
    <phoneticPr fontId="1" type="noConversion"/>
  </si>
  <si>
    <t>소프트파워 기업 (엔지니어링 분야)</t>
  </si>
  <si>
    <t>NX, Solid edge, Femap, Teamcenter, Cam Express</t>
    <phoneticPr fontId="1" type="noConversion"/>
  </si>
  <si>
    <t>Ensight, Chemkin, pumplinx, simerics, k-speed, barracuda, Forte</t>
    <phoneticPr fontId="1" type="noConversion"/>
  </si>
  <si>
    <t>Workbench, ansys, CFX, Fluent, ICEM CFD, Fe-safe, Heeds</t>
    <phoneticPr fontId="1" type="noConversion"/>
  </si>
  <si>
    <t>http://www.raonx.com/</t>
    <phoneticPr fontId="1" type="noConversion"/>
  </si>
  <si>
    <t>Fegate, x-master, msc, altair, simufact, easy-design, total materia, techno star</t>
    <phoneticPr fontId="1" type="noConversion"/>
  </si>
  <si>
    <t>midas NFX, GEN, ADS, Drawing, Modeler, Umd, GTS NX, Soliworks, GeoXD</t>
    <phoneticPr fontId="1" type="noConversion"/>
  </si>
  <si>
    <t>samadii dem</t>
    <phoneticPr fontId="1" type="noConversion"/>
  </si>
  <si>
    <t>Relaps, Retran, mars, gothic, contempt, compare, maap4, melcor, contain, scdap, cfx11, fluent, star-cd, ansys, scale, hotspot, rascal, hysplit,genII,aims, maccs2</t>
    <phoneticPr fontId="1" type="noConversion"/>
  </si>
  <si>
    <t>Daful series</t>
    <phoneticPr fontId="1" type="noConversion"/>
  </si>
  <si>
    <t>MAPS-3d, CAPA</t>
    <phoneticPr fontId="1" type="noConversion"/>
  </si>
  <si>
    <t>http://www.bluebird.co.kr/</t>
    <phoneticPr fontId="1" type="noConversion"/>
  </si>
  <si>
    <t>psyORD, psy POD, psyREC, psyBAL, psyDATA</t>
    <phoneticPr fontId="1" type="noConversion"/>
  </si>
  <si>
    <t>allen- bradley PLC-5, Contral logix, flex  l/c, SLC-5,Wonderware Intouch</t>
    <phoneticPr fontId="1" type="noConversion"/>
  </si>
  <si>
    <t>Deform, JMatPro, FlowVision, Cad Tools</t>
  </si>
  <si>
    <t>NX Nastran, Recurdyn, Acusim, GMDAT, CAE 해석 솔루션 제공</t>
    <phoneticPr fontId="1" type="noConversion"/>
  </si>
  <si>
    <t>NX Nastran, Recurdyn, Acusim, GMDAT</t>
  </si>
  <si>
    <t>Dytran, Daful, Fluidyn, Geon-X, Karalit, Dynamic R4 등 물리 해석 솔루션 제공</t>
    <phoneticPr fontId="1" type="noConversion"/>
  </si>
  <si>
    <t>Dytran, Daful, Fluidyn, Geon-X, Karalit, Dynamic R</t>
  </si>
  <si>
    <t>Ezsoftware</t>
    <phoneticPr fontId="1" type="noConversion"/>
  </si>
  <si>
    <t>anycasting v6.1</t>
    <phoneticPr fontId="1" type="noConversion"/>
  </si>
  <si>
    <t>http://snwise.com/</t>
    <phoneticPr fontId="1" type="noConversion"/>
  </si>
  <si>
    <t>S&amp;PRE, S&amp;solver, S&amp;Casting</t>
  </si>
  <si>
    <t>Seemon</t>
    <phoneticPr fontId="1" type="noConversion"/>
  </si>
  <si>
    <t>http://www.stc-corp.co.kr/</t>
    <phoneticPr fontId="1" type="noConversion"/>
  </si>
  <si>
    <t>MSC Patran</t>
    <phoneticPr fontId="1" type="noConversion"/>
  </si>
  <si>
    <t>AFDEX</t>
    <phoneticPr fontId="1" type="noConversion"/>
  </si>
  <si>
    <t>Solidworks series, 3d quick tool, solid plant</t>
    <phoneticPr fontId="1" type="noConversion"/>
  </si>
  <si>
    <t>alphacam, Edgecam, Radran, Eureka</t>
  </si>
  <si>
    <t>SimulationX, RecurDyn 기술용역사업</t>
    <phoneticPr fontId="1" type="noConversion"/>
  </si>
  <si>
    <t>SimulationX, RecurDy</t>
  </si>
  <si>
    <t>Powerbaum</t>
    <phoneticPr fontId="1" type="noConversion"/>
  </si>
  <si>
    <t>Daful, Dynamics R4, Cadwind, ananas, RTM-Worx, Karalit, Wi-care, Inspire  다물체 , 회전체 레진유동 해석, 무선 시스템 열유체 해석 솔루션 컨설팅</t>
    <phoneticPr fontId="1" type="noConversion"/>
  </si>
  <si>
    <t>Daful, Dynamics R4, Cadwind, ananas, RTM-Worx, Karalit, Wi-care, Inspire</t>
  </si>
  <si>
    <t>TUR software</t>
    <phoneticPr fontId="1" type="noConversion"/>
  </si>
  <si>
    <t xml:space="preserve">Recurdyn, MBD for Ansys </t>
  </si>
  <si>
    <t>ABAQUS, TOSCA, Isight, fe-safe</t>
  </si>
  <si>
    <t>Daful, PLAnO, AFDEX</t>
    <phoneticPr fontId="1" type="noConversion"/>
  </si>
  <si>
    <t>http://hutum.kr/</t>
    <phoneticPr fontId="1" type="noConversion"/>
  </si>
  <si>
    <t>Pro-E</t>
    <phoneticPr fontId="1" type="noConversion"/>
  </si>
  <si>
    <t>-</t>
    <phoneticPr fontId="1" type="noConversion"/>
  </si>
  <si>
    <t>2014 K-Brain Powe 선정기업</t>
    <phoneticPr fontId="1" type="noConversion"/>
  </si>
  <si>
    <t>2015 K-Brain Powe 선정기업</t>
    <phoneticPr fontId="1" type="noConversion"/>
  </si>
  <si>
    <t>주요 소프트웨어</t>
  </si>
  <si>
    <t>2014 K-Brain Powe 선정기업, 전문가 위원회 추천기업</t>
  </si>
  <si>
    <t>https://drive.google.com/file/d/0B-JxHE7HWMeWZ05NLUJ6NVA2Y0k/view?usp=sharing</t>
  </si>
  <si>
    <t>포트폴리오</t>
  </si>
  <si>
    <t>https://drive.google.com/file/d/0B-JxHE7HWMeWNDVMaGNvTE1yUVE/view?usp=sharing</t>
  </si>
  <si>
    <t>https://drive.google.com/file/d/0B-JxHE7HWMeWRG5tME5MMmFlNUE/view?usp=sharing</t>
  </si>
  <si>
    <t>https://drive.google.com/file/d/0B-JxHE7HWMeWYnpRU1NrS3dJVjg/view?usp=sharing</t>
  </si>
  <si>
    <t>https://drive.google.com/file/d/0B-JxHE7HWMeWQU9yREFvYnBDMlU/view?usp=sharing</t>
  </si>
  <si>
    <t>https://drive.google.com/file/d/0B-JxHE7HWMeWM0NwSnd5eHlsTlE/view?usp=sharing</t>
  </si>
  <si>
    <t>https://drive.google.com/file/d/0B-JxHE7HWMeWRlBkSUp1aWpyZDA/view?usp=sharing</t>
  </si>
  <si>
    <t>https://drive.google.com/file/d/0B-JxHE7HWMeWRjhJSUMzV18xalU/view?usp=sharing</t>
  </si>
  <si>
    <t>자동화설비 설계, 장비 개발, 자동차 엔진라인 설계</t>
  </si>
  <si>
    <t>Auto CAD</t>
  </si>
  <si>
    <t>https://drive.google.com/file/d/0B-JxHE7HWMeWWTNQRUMtSzE2QTA/view?usp=sharing</t>
  </si>
  <si>
    <t>https://drive.google.com/file/d/0B-JxHE7HWMeWOUtCb24wWnpPa00/view?usp=sharing</t>
  </si>
  <si>
    <t>https://drive.google.com/file/d/0B-JxHE7HWMeWSWZjOWNiQmtzdFU/view?usp=sharing</t>
  </si>
  <si>
    <t>https://drive.google.com/file/d/0B-JxHE7HWMeWVGtYdFhUQkwxWW8/view?usp=sharing</t>
  </si>
  <si>
    <t>https://drive.google.com/file/d/0B-JxHE7HWMeWMzBkSzNBbFY3TTg/view?usp=sharing</t>
  </si>
  <si>
    <t>https://drive.google.com/file/d/0B-JxHE7HWMeWTTVtdnhvMW1EVDQ/view?usp=sharing</t>
  </si>
  <si>
    <t>https://drive.google.com/file/d/0B-JxHE7HWMeWbElqOUprSnZlQ0k/view?usp=sharing</t>
  </si>
  <si>
    <t>공항, 항만, 플랜트, 구조</t>
  </si>
  <si>
    <t>격자, 메쉬</t>
  </si>
  <si>
    <t>CAD/CAM/CAE</t>
  </si>
  <si>
    <t>무선, 전파, 전자기</t>
  </si>
  <si>
    <t>사출, 금형, 열역학, 유체역학</t>
  </si>
  <si>
    <t>동역학, 자동차, 기계</t>
  </si>
  <si>
    <t>시험 분석, 안정성 평가</t>
  </si>
  <si>
    <t>동원테크</t>
  </si>
  <si>
    <t>http://www.dongwontech.com</t>
  </si>
  <si>
    <t>자동차 부품 설계, 개발, 제조, 도어트림, 선바이저, 인슐레이터 등</t>
  </si>
  <si>
    <t>SoC 플랫폼, 지능형 로봇제조, IP검증 소프트웨어, ARM 솔루션, 인텔 Xscale 프로세서 임베디드 소프트웨어 개발</t>
    <phoneticPr fontId="1" type="noConversion"/>
  </si>
  <si>
    <t>http://www.huins.com</t>
    <phoneticPr fontId="1" type="noConversion"/>
  </si>
  <si>
    <t>휴인스</t>
  </si>
  <si>
    <t>-</t>
  </si>
  <si>
    <t>SI, ERP, CRM 솔루션 개발, 시스템 통합 소프트웨어 개발자문, 컨설팅 및 개발</t>
    <phoneticPr fontId="1" type="noConversion"/>
  </si>
  <si>
    <t>http://hanbitedu.co.kr/</t>
    <phoneticPr fontId="1" type="noConversion"/>
  </si>
  <si>
    <t>한빛이엔아이</t>
    <phoneticPr fontId="1" type="noConversion"/>
  </si>
  <si>
    <t>SI, ERP, CRM 솔루션 개발, 시스템 통합 소프트웨어 컨설팅 및 개발</t>
    <phoneticPr fontId="1" type="noConversion"/>
  </si>
  <si>
    <t>http://hanbit.com/</t>
    <phoneticPr fontId="1" type="noConversion"/>
  </si>
  <si>
    <t>한빛솔루션</t>
  </si>
  <si>
    <t>블루투스, 지그비, 무선통신 기술 개발</t>
    <phoneticPr fontId="1" type="noConversion"/>
  </si>
  <si>
    <t>http://philcomkorea.com/</t>
    <phoneticPr fontId="1" type="noConversion"/>
  </si>
  <si>
    <t>필컴</t>
    <phoneticPr fontId="1" type="noConversion"/>
  </si>
  <si>
    <t>차량용 스마트센서, 차량 첨단 안전 부품, 차선 이탈경보장치 , 영상 블랙박스 시스템 개발</t>
    <phoneticPr fontId="1" type="noConversion"/>
  </si>
  <si>
    <t>http://plk.co.kr/</t>
    <phoneticPr fontId="1" type="noConversion"/>
  </si>
  <si>
    <t>피엘케이테크놀로지</t>
  </si>
  <si>
    <t>시스템, 자동화 시뮬레이터 소프트웨어 개발 공급</t>
    <phoneticPr fontId="1" type="noConversion"/>
  </si>
  <si>
    <t>http://www.pidotech.com/en/</t>
    <phoneticPr fontId="1" type="noConversion"/>
  </si>
  <si>
    <t>피도텍㈜</t>
  </si>
  <si>
    <t>https://drive.google.com/file/d/0B-JxHE7HWMeWR2ZHLW51LVRyN0U/view?usp=sharing</t>
  </si>
  <si>
    <t xml:space="preserve">응용소프트웨어 개발 및 공급, 신뢰성 시험장비, 제조 소프트웨어 개발, 분석 </t>
    <phoneticPr fontId="1" type="noConversion"/>
  </si>
  <si>
    <t>프론티스㈜</t>
  </si>
  <si>
    <t>https://drive.google.com/file/d/0B-JxHE7HWMeWWTJYZXB6Tm5aQ0k/view?usp=sharing</t>
  </si>
  <si>
    <t>시스템통합(SI), 시스템운영(SM), R&amp;D사업, 웹사이트, 모바일 개발 공급</t>
    <phoneticPr fontId="1" type="noConversion"/>
  </si>
  <si>
    <t>http://www.paul-it.com</t>
    <phoneticPr fontId="1" type="noConversion"/>
  </si>
  <si>
    <t>폴-IT</t>
    <phoneticPr fontId="1" type="noConversion"/>
  </si>
  <si>
    <t>커뮤니케이션 인터페이스 설계, 디자인 및 컨설팅</t>
    <phoneticPr fontId="1" type="noConversion"/>
  </si>
  <si>
    <t>http://www.teaminterface.com/</t>
    <phoneticPr fontId="1" type="noConversion"/>
  </si>
  <si>
    <t>팀인터페이스㈜</t>
  </si>
  <si>
    <t>SI, ERP, 솔루션 소프트웨어 개발, 공급, Autodesk, Lattice technology</t>
    <phoneticPr fontId="1" type="noConversion"/>
  </si>
  <si>
    <t>http://www.tiumsolutions.com</t>
    <phoneticPr fontId="1" type="noConversion"/>
  </si>
  <si>
    <t>티움솔루션즈㈜</t>
  </si>
  <si>
    <t>2014 K-Brain Powe 선정기업</t>
  </si>
  <si>
    <t>http://www.cubictek.co.kr/index_kor.asp</t>
    <phoneticPr fontId="1" type="noConversion"/>
  </si>
  <si>
    <t>큐빅테크</t>
  </si>
  <si>
    <t>게임, 모바일게임 소프트웨어 개발 및 공급업</t>
    <phoneticPr fontId="1" type="noConversion"/>
  </si>
  <si>
    <t>http://canmaru.azurewebsites.net/</t>
    <phoneticPr fontId="1" type="noConversion"/>
  </si>
  <si>
    <t>칸마루</t>
    <phoneticPr fontId="1" type="noConversion"/>
  </si>
  <si>
    <t>산업자동화, 전력 IT분야 개발, 스마트그리드, 전력유틸리티 산업용 정보통신기술개발</t>
    <phoneticPr fontId="1" type="noConversion"/>
  </si>
  <si>
    <t>http://www.zenithtek.co.kr/</t>
    <phoneticPr fontId="1" type="noConversion"/>
  </si>
  <si>
    <t>제니스텍</t>
    <phoneticPr fontId="1" type="noConversion"/>
  </si>
  <si>
    <t>https://drive.google.com/file/d/0B-JxHE7HWMeWc2pwTGpIWmVJNFk/view?usp=sharing</t>
  </si>
  <si>
    <t>SI, SM, ERP 소프트웨어 개발, 공급, 전자펜 기반의 솔루션 개발</t>
    <phoneticPr fontId="1" type="noConversion"/>
  </si>
  <si>
    <t>http://www.i-gns.co.kr</t>
    <phoneticPr fontId="1" type="noConversion"/>
  </si>
  <si>
    <t>일주지앤에스㈜</t>
    <phoneticPr fontId="1" type="noConversion"/>
  </si>
  <si>
    <t>https://drive.google.com/file/d/0B-JxHE7HWMeWY0JIamNObkNYMjQ/view?usp=sharing</t>
  </si>
  <si>
    <t>SI, ERP 소프트웨어 개발, 공급</t>
    <phoneticPr fontId="1" type="noConversion"/>
  </si>
  <si>
    <t>http://www.ezgeo.com/</t>
    <phoneticPr fontId="1" type="noConversion"/>
  </si>
  <si>
    <t>웹사이트, 모바일 온라인 시스템 개발 공급</t>
    <phoneticPr fontId="1" type="noConversion"/>
  </si>
  <si>
    <t>http://erome.co.kr/</t>
    <phoneticPr fontId="1" type="noConversion"/>
  </si>
  <si>
    <t>이롬</t>
    <phoneticPr fontId="1" type="noConversion"/>
  </si>
  <si>
    <t>인터넷 단말기, 정보가전 및 통신제품에 탑재되는 임베디드 리눅스 소프트웨어 개발</t>
    <phoneticPr fontId="1" type="noConversion"/>
  </si>
  <si>
    <t>http://www.innopiatech.com/</t>
    <phoneticPr fontId="1" type="noConversion"/>
  </si>
  <si>
    <t>이노피아테크</t>
  </si>
  <si>
    <t>스마트카드 모바일 컨버전스, 은행, 무선통신, 교통 및 인식카드 소트웨어 플랫폼 개발</t>
    <phoneticPr fontId="1" type="noConversion"/>
  </si>
  <si>
    <t>http://www.ubivelox.com/</t>
    <phoneticPr fontId="1" type="noConversion"/>
  </si>
  <si>
    <t>유비벨록스㈜</t>
  </si>
  <si>
    <t>https://drive.google.com/file/d/0B-JxHE7HWMeWNi13NDltWnh3NDQ/view?usp=sharing</t>
  </si>
  <si>
    <t>사물인터넷 기기 및 플랫폼, 스마트홈 서비스 개발</t>
    <phoneticPr fontId="1" type="noConversion"/>
  </si>
  <si>
    <t>유니크온</t>
    <phoneticPr fontId="1" type="noConversion"/>
  </si>
  <si>
    <t>디지털 복합가전제품(DCP), 에이브이 리시버, 분산제어시스템, 전원집중관리시스템, 원자력 계측기기, 상시도청방지 시스템, 지능형 교통제어기 제조, 소프트웨어 개발</t>
    <phoneticPr fontId="1" type="noConversion"/>
  </si>
  <si>
    <t>http://www.wooritg.com/</t>
    <phoneticPr fontId="1" type="noConversion"/>
  </si>
  <si>
    <t>우리기술</t>
  </si>
  <si>
    <t>전기,전자,제어 자동차 전장, 정밀계측장비, 자종데어장치, 소프트웨어 플랫폼 연구개발 프로세스, 개발</t>
    <phoneticPr fontId="1" type="noConversion"/>
  </si>
  <si>
    <t>http://www.wise-automotive.com/</t>
    <phoneticPr fontId="1" type="noConversion"/>
  </si>
  <si>
    <t>와이즈오토모티브㈜</t>
  </si>
  <si>
    <t>휴대폰 및 스마트폰용 차세대 무선인터넷 애플리케이션, 지능형 단말 시스템 통합 서비스, 모바일 웹서비스 개발</t>
    <phoneticPr fontId="1" type="noConversion"/>
  </si>
  <si>
    <t>http://www.obigo.com/</t>
    <phoneticPr fontId="1" type="noConversion"/>
  </si>
  <si>
    <t>오비고㈜</t>
  </si>
  <si>
    <t>영상처리, 분석, 인식기술 및 검색엔진 플랫폼 개발</t>
    <phoneticPr fontId="1" type="noConversion"/>
  </si>
  <si>
    <t>https://oddconcepts.kr/</t>
    <phoneticPr fontId="1" type="noConversion"/>
  </si>
  <si>
    <t>오드컨셉</t>
  </si>
  <si>
    <t>전문가 위원회 추천기업</t>
  </si>
  <si>
    <t>군사, 우주항공, 무선통신 분야 임베디드 엔지니어링 서비스 및 소프트웨어 개발</t>
    <phoneticPr fontId="1" type="noConversion"/>
  </si>
  <si>
    <t>http://www.lktechone.com/</t>
    <phoneticPr fontId="1" type="noConversion"/>
  </si>
  <si>
    <t>엘케이테크원</t>
    <phoneticPr fontId="1" type="noConversion"/>
  </si>
  <si>
    <t>임베디드 플랫폼, 임베디드 소프트웨어, 임베디드 하드웨어 개발</t>
    <phoneticPr fontId="1" type="noConversion"/>
  </si>
  <si>
    <t>http://www.ntntek.com/</t>
    <phoneticPr fontId="1" type="noConversion"/>
  </si>
  <si>
    <t>엔티엔테크놀로지</t>
  </si>
  <si>
    <t>임베디드, 서버분야의 리눅스 커널과 운영체제 기술개발, ARM 중심의 저전력 프로세서 설계 및 리눅스 기반 산업제어싯템 IoT, 모바이 크드,서버 시스템 개발</t>
    <phoneticPr fontId="1" type="noConversion"/>
  </si>
  <si>
    <t>http://www.falinux.com/</t>
    <phoneticPr fontId="1" type="noConversion"/>
  </si>
  <si>
    <t>https://drive.google.com/file/d/0B-JxHE7HWMeWYXp6MGE2ZFFadk0/view?usp=sharing</t>
  </si>
  <si>
    <t>ERP, SCM, MES 분야 기업엔지니어링 시스템 구축및 IT 시스템 유지보수, 컨설팅 제공</t>
    <phoneticPr fontId="1" type="noConversion"/>
  </si>
  <si>
    <t>none</t>
    <phoneticPr fontId="1" type="noConversion"/>
  </si>
  <si>
    <t>에스앤에스위즈㈜</t>
    <phoneticPr fontId="1" type="noConversion"/>
  </si>
  <si>
    <t>https://drive.google.com/file/d/0B-JxHE7HWMeWWlNYVldaY0hMUFU/view?usp=sharing</t>
  </si>
  <si>
    <t>http://ergoinventus.com</t>
    <phoneticPr fontId="1" type="noConversion"/>
  </si>
  <si>
    <t>에르고인벤투스㈜</t>
    <phoneticPr fontId="1" type="noConversion"/>
  </si>
  <si>
    <t>PLS, EDIMS, PDM, QMS, MFM, PMS, EMS, DTDASP 통합 관리 시스템 소프트웨어 개발</t>
    <phoneticPr fontId="1" type="noConversion"/>
  </si>
  <si>
    <t>http://www.edims.co.kr/</t>
    <phoneticPr fontId="1" type="noConversion"/>
  </si>
  <si>
    <t>에딤스</t>
    <phoneticPr fontId="5" type="noConversion"/>
  </si>
  <si>
    <t>솔루션, SI, ERP, CRM  소프트웨어 개발 정보통신 공사</t>
    <phoneticPr fontId="1" type="noConversion"/>
  </si>
  <si>
    <t>아프로㈜</t>
  </si>
  <si>
    <t>SI, ERP, CRM 무선인터넷 동영상솔루션 개발</t>
    <phoneticPr fontId="1" type="noConversion"/>
  </si>
  <si>
    <t>http://www.thinmultimedia.co.kr/</t>
    <phoneticPr fontId="1" type="noConversion"/>
  </si>
  <si>
    <t>씬멀티미디어㈜</t>
  </si>
  <si>
    <t>PERMAS, FEMAP, Recudyn CAE  해석 솔루션 제공</t>
    <phoneticPr fontId="1" type="noConversion"/>
  </si>
  <si>
    <t>http://www.cae-cube.co.kr/</t>
    <phoneticPr fontId="1" type="noConversion"/>
  </si>
  <si>
    <t>씨에이큐브㈜</t>
    <phoneticPr fontId="5" type="noConversion"/>
  </si>
  <si>
    <t>소프트웨어, 유무선 통신기기 개발 및 공급업</t>
    <phoneticPr fontId="1" type="noConversion"/>
  </si>
  <si>
    <t>http://www.stackr.co.kr/</t>
    <phoneticPr fontId="1" type="noConversion"/>
  </si>
  <si>
    <t>스태커㈜</t>
  </si>
  <si>
    <t>소프트웨어테스팅 자동화 및 품질보증, 테스팅 자동화솔루션, 분산소프트웨어 시험 자동화 도구, 임베디드 소프트웨어, 테스트 모니터, 코드인스펙터 개발</t>
    <phoneticPr fontId="1" type="noConversion"/>
  </si>
  <si>
    <t>http://www.suresofttech.com/</t>
    <phoneticPr fontId="1" type="noConversion"/>
  </si>
  <si>
    <t>슈어소프트테크㈜</t>
  </si>
  <si>
    <t>모바일 솔루션, DMB, 온라인게임, CDMA 기반의 모바일 소프트웨어 개발, 모바일 WAP 브라우져 개발</t>
    <phoneticPr fontId="1" type="noConversion"/>
  </si>
  <si>
    <t>http://www.bndnet.com/</t>
    <phoneticPr fontId="1" type="noConversion"/>
  </si>
  <si>
    <t>비앤디㈜</t>
  </si>
  <si>
    <t>비디오 및 기타 영상획득장비,  영상처리기술 개발</t>
    <phoneticPr fontId="1" type="noConversion"/>
  </si>
  <si>
    <t>http://www.viewrun.co.kr</t>
    <phoneticPr fontId="1" type="noConversion"/>
  </si>
  <si>
    <t>영상기반 운전자 안전보조시스템 개발, 차량용 영상 시스템 개발</t>
    <phoneticPr fontId="1" type="noConversion"/>
  </si>
  <si>
    <t>http://vadas.co.kr/</t>
    <phoneticPr fontId="1" type="noConversion"/>
  </si>
  <si>
    <t>베이다스</t>
  </si>
  <si>
    <t>CAD&amp;GIS 융복합 공간 정보기술 기반 디지털 콘텐츠 분야 BIM, 3D GIS 개발</t>
    <phoneticPr fontId="1" type="noConversion"/>
  </si>
  <si>
    <t>http://www.vbuilders.co.kr/</t>
    <phoneticPr fontId="1" type="noConversion"/>
  </si>
  <si>
    <t>버츄얼빌더스㈜</t>
  </si>
  <si>
    <t>음성인식, 합성관련 소프트웨어개발, 자동차 네비게이션용 음성인식 소프트웨어 개발</t>
    <phoneticPr fontId="1" type="noConversion"/>
  </si>
  <si>
    <t>http://www.mediazen.co.kr/</t>
    <phoneticPr fontId="1" type="noConversion"/>
  </si>
  <si>
    <t>미디어젠</t>
  </si>
  <si>
    <t>전기,전자,제어 장비 제조 및 소프트웨어개발, 의료기기제조</t>
    <phoneticPr fontId="1" type="noConversion"/>
  </si>
  <si>
    <t>http://www.moitech.com</t>
    <phoneticPr fontId="1" type="noConversion"/>
  </si>
  <si>
    <t>모이텍</t>
    <phoneticPr fontId="1" type="noConversion"/>
  </si>
  <si>
    <t>http://www.mavenkorea.com/</t>
    <phoneticPr fontId="1" type="noConversion"/>
  </si>
  <si>
    <t>메이븐㈜</t>
  </si>
  <si>
    <t>디지털 컨텐츠 제작 및 업무 통합관리시스템 소프트웨어 개발</t>
    <phoneticPr fontId="1" type="noConversion"/>
  </si>
  <si>
    <t>http://magma-soft.com/</t>
    <phoneticPr fontId="1" type="noConversion"/>
  </si>
  <si>
    <t>마그마소프트</t>
  </si>
  <si>
    <t>http://www.linkcon.co.kr/</t>
    <phoneticPr fontId="1" type="noConversion"/>
  </si>
  <si>
    <t>링크콘</t>
    <phoneticPr fontId="1" type="noConversion"/>
  </si>
  <si>
    <t>디지털 디바이스용 임베디드그래픽 소프트웨어, M3D엔진, 벡터 GUI 개발</t>
    <phoneticPr fontId="1" type="noConversion"/>
  </si>
  <si>
    <t>http://www.reakosys.com/</t>
    <phoneticPr fontId="1" type="noConversion"/>
  </si>
  <si>
    <t>리코시스㈜</t>
  </si>
  <si>
    <t>MMDBMS, 멀티미디어 솔루션, E-learning 솔루션, Kairos 기반 솔루션 및 응용시스템 개발, 인터넷 서비스</t>
    <phoneticPr fontId="1" type="noConversion"/>
  </si>
  <si>
    <t>http://www.realtimetech.co.kr/</t>
    <phoneticPr fontId="1" type="noConversion"/>
  </si>
  <si>
    <t>리얼타임테크</t>
  </si>
  <si>
    <t>비메모리 반도체 칩 개발 및 제조, 위성방송용 수신제한칩, 차량용 ETC 무선통신 하이패스칩 개발</t>
    <phoneticPr fontId="1" type="noConversion"/>
  </si>
  <si>
    <t>http://www.ranix.co.kr/</t>
    <phoneticPr fontId="1" type="noConversion"/>
  </si>
  <si>
    <t>라닉스㈜</t>
  </si>
  <si>
    <t>모바일 컨버젼스 솔루션, 안드로이드 기반의 3DUX, 센서프레임워크, 실내위치 측위솔루션 개발</t>
    <phoneticPr fontId="1" type="noConversion"/>
  </si>
  <si>
    <t>http://nemustech.com/</t>
    <phoneticPr fontId="1" type="noConversion"/>
  </si>
  <si>
    <t>네무스텍㈜</t>
  </si>
  <si>
    <t>전자, 기계, 디자인, 해석 원스톱 시제품개발 서비스</t>
    <phoneticPr fontId="1" type="noConversion"/>
  </si>
  <si>
    <t>http://www.koftco.com/</t>
    <phoneticPr fontId="1" type="noConversion"/>
  </si>
  <si>
    <t>기술융합협동조합</t>
    <phoneticPr fontId="5" type="noConversion"/>
  </si>
  <si>
    <t>디지털라디오 수신용 SoC, 무선, 비메모리반도체 솔루션 개발</t>
  </si>
  <si>
    <t>http://www.glovane.com</t>
    <phoneticPr fontId="1" type="noConversion"/>
  </si>
  <si>
    <t>글로베인㈜</t>
  </si>
  <si>
    <t>컴퓨터시스템 통합 자문 및 구축 
서비스업</t>
    <phoneticPr fontId="1" type="noConversion"/>
  </si>
  <si>
    <t>http://www.tgnine.com/</t>
    <phoneticPr fontId="1" type="noConversion"/>
  </si>
  <si>
    <t>TGNINE㈜</t>
  </si>
  <si>
    <t>임베디드 시스템 제어</t>
  </si>
  <si>
    <t>무선, 통신, 라디오</t>
  </si>
  <si>
    <t>영상 음성 처리, 디지털 컨텐츠</t>
  </si>
  <si>
    <t>시스템통합(SI), 시스템관리(SM), 조직관리(ERP),</t>
  </si>
  <si>
    <t>특징</t>
    <phoneticPr fontId="1" type="noConversion"/>
  </si>
  <si>
    <t>기업명</t>
    <phoneticPr fontId="1" type="noConversion"/>
  </si>
  <si>
    <t>소프트파워 기업 (임베디드 SW 분야)</t>
  </si>
  <si>
    <t>2D 그래픽 툴</t>
  </si>
  <si>
    <t>시각·포장디자인</t>
  </si>
  <si>
    <t>http://www.hidp.com/</t>
    <phoneticPr fontId="1" type="noConversion"/>
  </si>
  <si>
    <t>휴먼아이디비㈜</t>
  </si>
  <si>
    <t>3D 캐드 제품 설계</t>
  </si>
  <si>
    <t>제품 디자인</t>
  </si>
  <si>
    <t>http://www.homzzydesidn.co.kr</t>
    <phoneticPr fontId="1" type="noConversion"/>
  </si>
  <si>
    <t>홈찌디자인</t>
  </si>
  <si>
    <t>시각포장 디자인</t>
  </si>
  <si>
    <t>http://freetree.co.kr/</t>
    <phoneticPr fontId="1" type="noConversion"/>
  </si>
  <si>
    <t>프리트리</t>
  </si>
  <si>
    <t>2D, 3D, 디자인</t>
  </si>
  <si>
    <t>제품/시각/포장 디자인</t>
  </si>
  <si>
    <t>퓨전디자인㈜</t>
  </si>
  <si>
    <t>https://drive.google.com/file/d/0B-JxHE7HWMeWWWU0Zm96QWZXeEU/view?usp=sharing</t>
  </si>
  <si>
    <t>제품 디자인 및 디자인 컨설팅</t>
    <phoneticPr fontId="1" type="noConversion"/>
  </si>
  <si>
    <t>http://llncdesign.cafe24.com/home/</t>
    <phoneticPr fontId="1" type="noConversion"/>
  </si>
  <si>
    <t>파인디자인</t>
    <phoneticPr fontId="1" type="noConversion"/>
  </si>
  <si>
    <t>2D, 3D, 웹디자인</t>
  </si>
  <si>
    <t>그래픽, 제품, 인테리어 디자인 및 디자인 컨설팅</t>
  </si>
  <si>
    <t>http://www.teaminterface.com/</t>
    <phoneticPr fontId="1" type="noConversion"/>
  </si>
  <si>
    <t>https://drive.google.com/file/d/0B-JxHE7HWMeWWnoxaGI4blBmeDQ/view?usp=sharing</t>
  </si>
  <si>
    <t>http://www.tiumsolutions.com/html/main.html</t>
    <phoneticPr fontId="1" type="noConversion"/>
  </si>
  <si>
    <t>https://drive.google.com/file/d/0B-JxHE7HWMeWSUh4UEh6dU1OMWM/view?usp=sharing</t>
  </si>
  <si>
    <t>제품,시각·포장 디자인</t>
  </si>
  <si>
    <t>http://tornd.com/</t>
    <phoneticPr fontId="1" type="noConversion"/>
  </si>
  <si>
    <t>티오알앤디랩스</t>
    <phoneticPr fontId="1" type="noConversion"/>
  </si>
  <si>
    <t>http://trade-world.co.kr/</t>
    <phoneticPr fontId="1" type="noConversion"/>
  </si>
  <si>
    <t>트레이드월드㈜</t>
  </si>
  <si>
    <t>http://20plus.kr</t>
    <phoneticPr fontId="1" type="noConversion"/>
  </si>
  <si>
    <t>투엔티플러스</t>
  </si>
  <si>
    <t>http://tocdesign.kr/</t>
    <phoneticPr fontId="1" type="noConversion"/>
  </si>
  <si>
    <t>톡디자인연구소</t>
  </si>
  <si>
    <t>타고커뮤니케이션㈜</t>
  </si>
  <si>
    <t>제품디자인</t>
  </si>
  <si>
    <t>http://www.creactive.kr/</t>
    <phoneticPr fontId="1" type="noConversion"/>
  </si>
  <si>
    <t>크리액티브㈜</t>
  </si>
  <si>
    <t>http://www.quantumby.com</t>
    <phoneticPr fontId="1" type="noConversion"/>
  </si>
  <si>
    <t>퀀텀바이㈜</t>
  </si>
  <si>
    <t>http://www.koenworks.com</t>
    <phoneticPr fontId="1" type="noConversion"/>
  </si>
  <si>
    <t>코엔㈜</t>
  </si>
  <si>
    <t>http://www.codedesign.co.kr</t>
    <phoneticPr fontId="1" type="noConversion"/>
  </si>
  <si>
    <t>코드㈜</t>
  </si>
  <si>
    <t>http://www.code00.com</t>
    <phoneticPr fontId="1" type="noConversion"/>
  </si>
  <si>
    <t>코드</t>
  </si>
  <si>
    <t>http://www.kdesign.ne.kr</t>
    <phoneticPr fontId="1" type="noConversion"/>
  </si>
  <si>
    <t>케이디자인경영연구소</t>
  </si>
  <si>
    <t>제품 디자인 및 디자인 컨설팅</t>
  </si>
  <si>
    <t>http://www.go2units.com/</t>
    <phoneticPr fontId="1" type="noConversion"/>
  </si>
  <si>
    <t>지오투유니츠㈜</t>
  </si>
  <si>
    <t>젠티스㈜</t>
  </si>
  <si>
    <t>http://www.indesign-korea.net/</t>
    <phoneticPr fontId="1" type="noConversion"/>
  </si>
  <si>
    <t>인디자인</t>
  </si>
  <si>
    <t>http://www.212design.co.kr/</t>
    <phoneticPr fontId="1" type="noConversion"/>
  </si>
  <si>
    <t>이일이컴퍼니㈜</t>
  </si>
  <si>
    <t>http://yoonsungsolution.com/default/</t>
    <phoneticPr fontId="1" type="noConversion"/>
  </si>
  <si>
    <t>윤성솔루션</t>
  </si>
  <si>
    <t>http://www.updesign.co.kr/</t>
    <phoneticPr fontId="1" type="noConversion"/>
  </si>
  <si>
    <t>유피디자인</t>
  </si>
  <si>
    <t>http://www.withdesign.co.kr/</t>
    <phoneticPr fontId="1" type="noConversion"/>
  </si>
  <si>
    <t>위드디자인</t>
  </si>
  <si>
    <t>http://design.allhow.com/</t>
    <phoneticPr fontId="1" type="noConversion"/>
  </si>
  <si>
    <t>올하우㈜</t>
  </si>
  <si>
    <t>https://drive.google.com/file/d/0B-JxHE7HWMeWNERLbkg3TVZ6cFE/view?usp=sharing</t>
  </si>
  <si>
    <t>tex Pro 시리즈</t>
  </si>
  <si>
    <t>의류, 섬유, 패션관련 전문 디자인 소프트웨어인 TexPro를 개발 및 공급
(TexPro는 한국생산기술연구원과 함께 국책과제로 공동 개발되어 현재까지 국내 보급률 1위) 최근에는 온라인을 통한 다양한 디자인, 마케팅용 제품들도 개발하여 공급</t>
    <phoneticPr fontId="1" type="noConversion"/>
  </si>
  <si>
    <t>http://www.texclub.com/</t>
    <phoneticPr fontId="1" type="noConversion"/>
  </si>
  <si>
    <t>영우씨엔아이㈜</t>
  </si>
  <si>
    <t>http://www.mkplus.kr/</t>
    <phoneticPr fontId="1" type="noConversion"/>
  </si>
  <si>
    <t>엠케이플러스</t>
  </si>
  <si>
    <t>http://www.ensdesign.co.kr/</t>
    <phoneticPr fontId="1" type="noConversion"/>
  </si>
  <si>
    <t>엔에스디자인</t>
  </si>
  <si>
    <t>http://www.ekka.co.kr/</t>
    <phoneticPr fontId="1" type="noConversion"/>
  </si>
  <si>
    <t>에카디자인㈜</t>
  </si>
  <si>
    <t>http://www.stalks.co.kr/</t>
    <phoneticPr fontId="1" type="noConversion"/>
  </si>
  <si>
    <t>에스톡스㈜</t>
  </si>
  <si>
    <t>http://www.aboutdesign.co.kr/</t>
    <phoneticPr fontId="1" type="noConversion"/>
  </si>
  <si>
    <t>어바웃디자인</t>
  </si>
  <si>
    <t>https://drive.google.com/file/d/0B-JxHE7HWMeWSDRhbVZGbzlUYVU/view?usp=sharing</t>
  </si>
  <si>
    <t>엔지니어링 기반 디자인전문회사</t>
  </si>
  <si>
    <t>http://www.arthands.co.kr</t>
    <phoneticPr fontId="1" type="noConversion"/>
  </si>
  <si>
    <t>아트핸즈</t>
    <phoneticPr fontId="1" type="noConversion"/>
  </si>
  <si>
    <t>http://www.ind.or.kr</t>
    <phoneticPr fontId="1" type="noConversion"/>
  </si>
  <si>
    <t>아이앤디자인㈜</t>
  </si>
  <si>
    <t>www.designidn.com</t>
    <phoneticPr fontId="1" type="noConversion"/>
  </si>
  <si>
    <t>아이디앤</t>
  </si>
  <si>
    <t>http://www.arondesign.co.kr/</t>
    <phoneticPr fontId="1" type="noConversion"/>
  </si>
  <si>
    <t>아론디자인 주식회사</t>
  </si>
  <si>
    <t>브랜드로고, 네이밍</t>
  </si>
  <si>
    <t>http://www.cdr.co.kr/</t>
    <phoneticPr fontId="1" type="noConversion"/>
  </si>
  <si>
    <t>시디알어소시에이츠㈜</t>
  </si>
  <si>
    <t>www.soocom.co.kr</t>
    <phoneticPr fontId="1" type="noConversion"/>
  </si>
  <si>
    <t>수디자인커뮤니케이션</t>
  </si>
  <si>
    <t>쥬얼리디자인</t>
  </si>
  <si>
    <t>쥬얼리 디자인</t>
  </si>
  <si>
    <t>http://www.mucha.co.kr/site/</t>
    <phoneticPr fontId="1" type="noConversion"/>
  </si>
  <si>
    <t>뮈샤</t>
  </si>
  <si>
    <t>무유디자인</t>
  </si>
  <si>
    <t>그래픽, 제품 디자인 및 디자인 컨설팅</t>
  </si>
  <si>
    <t>http://www.minedesign.kr/</t>
    <phoneticPr fontId="1" type="noConversion"/>
  </si>
  <si>
    <t>마인㈜</t>
  </si>
  <si>
    <t>http://jewonagency.com/portfolio-items/%EB%A7%81%ED%81%AC%EC%86%94%EB%A3%A8%EC%85%98/</t>
    <phoneticPr fontId="1" type="noConversion"/>
  </si>
  <si>
    <t>링크솔루션</t>
  </si>
  <si>
    <t>http://www.revodesign.co.kr/</t>
    <phoneticPr fontId="1" type="noConversion"/>
  </si>
  <si>
    <t>레보디자인</t>
  </si>
  <si>
    <t>제품 디자인 설계, 건물 인테리어 설계</t>
  </si>
  <si>
    <t>http://www.lemonyellow.co.kr/</t>
    <phoneticPr fontId="1" type="noConversion"/>
  </si>
  <si>
    <t>레몬옐로우㈜</t>
  </si>
  <si>
    <t>https://drive.google.com/file/d/0B-JxHE7HWMeWYzlJak9VTXkwVms/view?usp=sharing</t>
  </si>
  <si>
    <t>표면처리 장비, 기계가공 장비의 디자인 연구 개발 및 지원</t>
    <phoneticPr fontId="1" type="noConversion"/>
  </si>
  <si>
    <t>http://lifefix.kr</t>
    <phoneticPr fontId="1" type="noConversion"/>
  </si>
  <si>
    <t>라이프픽스㈜</t>
  </si>
  <si>
    <t>http://www.designtiki.com/</t>
    <phoneticPr fontId="1" type="noConversion"/>
  </si>
  <si>
    <t>디자인티키</t>
  </si>
  <si>
    <t>http://designtalktalk.com/</t>
    <phoneticPr fontId="1" type="noConversion"/>
  </si>
  <si>
    <t>디자인톡톡㈜</t>
  </si>
  <si>
    <t>http://www.designk2l.com/</t>
    <phoneticPr fontId="1" type="noConversion"/>
  </si>
  <si>
    <t>디자인케이투엘㈜</t>
  </si>
  <si>
    <t>http://www.designx2.kr/</t>
    <phoneticPr fontId="1" type="noConversion"/>
  </si>
  <si>
    <t>디자인엑스투㈜</t>
  </si>
  <si>
    <t>http://www.designcity.co.kr</t>
    <phoneticPr fontId="1" type="noConversion"/>
  </si>
  <si>
    <t>디자인시티커뮤니케이션㈜</t>
  </si>
  <si>
    <t>http://www.designivy.com/</t>
    <phoneticPr fontId="1" type="noConversion"/>
  </si>
  <si>
    <t>디자인부산㈜</t>
  </si>
  <si>
    <t>http://www.designnext.co.kr/</t>
    <phoneticPr fontId="1" type="noConversion"/>
  </si>
  <si>
    <t>디자인넥스트㈜</t>
  </si>
  <si>
    <t>https://drive.google.com/file/d/0B-JxHE7HWMeWVHhHbkFfVzhuZWc/view?usp=sharing</t>
  </si>
  <si>
    <t xml:space="preserve">산업디자인과 관련한 제품에대한 디자인 개발 및 양산설계를 전문으로 </t>
    <phoneticPr fontId="1" type="noConversion"/>
  </si>
  <si>
    <t>http://designneo.com</t>
    <phoneticPr fontId="1" type="noConversion"/>
  </si>
  <si>
    <t>http://www.designperson.co.kr</t>
    <phoneticPr fontId="1" type="noConversion"/>
  </si>
  <si>
    <t>디자인 퍼슨</t>
  </si>
  <si>
    <t>http://www.designeerz.com/</t>
    <phoneticPr fontId="1" type="noConversion"/>
  </si>
  <si>
    <t>디자이니어</t>
  </si>
  <si>
    <t>2015 K-Brain Powe 선정기업</t>
    <phoneticPr fontId="1" type="noConversion"/>
  </si>
  <si>
    <t>http://www.dnacomm.co.kr/</t>
    <phoneticPr fontId="1" type="noConversion"/>
  </si>
  <si>
    <t>디엔에이컴</t>
  </si>
  <si>
    <t>http://www.nbsdesign.co.kr</t>
    <phoneticPr fontId="1" type="noConversion"/>
  </si>
  <si>
    <t>네이버스디자인㈜</t>
  </si>
  <si>
    <t>http://www.impaq.co.kr</t>
    <phoneticPr fontId="1" type="noConversion"/>
  </si>
  <si>
    <t>네오임팩</t>
  </si>
  <si>
    <t>http://designgoth.com/web/main/main.html</t>
    <phoneticPr fontId="1" type="noConversion"/>
  </si>
  <si>
    <t>고스디자인</t>
  </si>
  <si>
    <t>http://www.kahram.com</t>
    <phoneticPr fontId="1" type="noConversion"/>
  </si>
  <si>
    <t>가람디자인컨설팅㈜</t>
  </si>
  <si>
    <t>http://www.designidiom.co.kr</t>
    <phoneticPr fontId="1" type="noConversion"/>
  </si>
  <si>
    <t>IDIOM(이디엄)</t>
  </si>
  <si>
    <t>웹디자인</t>
  </si>
  <si>
    <t>3D 디자인, 제품디자인</t>
  </si>
  <si>
    <t>2D 디자인, 시각, 포장 디자인</t>
  </si>
  <si>
    <t>사용 SW</t>
    <phoneticPr fontId="1" type="noConversion"/>
  </si>
  <si>
    <t>전문분야</t>
  </si>
  <si>
    <t>기업명</t>
    <phoneticPr fontId="1" type="noConversion"/>
  </si>
  <si>
    <t>소프트파워 기업 (디자인 분야)</t>
  </si>
  <si>
    <t>상세분야 (엔지니어링)</t>
    <phoneticPr fontId="1" type="noConversion"/>
  </si>
  <si>
    <t>상세분야 (임베디드SW)</t>
    <phoneticPr fontId="1" type="noConversion"/>
  </si>
  <si>
    <t>상세분야 (디자인)</t>
    <phoneticPr fontId="1" type="noConversion"/>
  </si>
  <si>
    <t>대구광역시 달서구 호산동로 12-9 (대구첨단산업단지內)</t>
    <phoneticPr fontId="1" type="noConversion"/>
  </si>
  <si>
    <t>경기도 성남시 분당구 야탑로81 번길 10,505호(야탑동, 아미고타워)</t>
    <phoneticPr fontId="1" type="noConversion"/>
  </si>
  <si>
    <t>부산광역시 사상구 감전동 117-6번지 다우빌딩 4층 다우테크</t>
    <phoneticPr fontId="1" type="noConversion"/>
  </si>
  <si>
    <t>지역2</t>
    <phoneticPr fontId="1" type="noConversion"/>
  </si>
  <si>
    <t>지역3</t>
    <phoneticPr fontId="1" type="noConversion"/>
  </si>
  <si>
    <t>하드웨어연구소:서울시 강남구 학동로 23길 22(논현동) 조광빌딩 204호</t>
    <phoneticPr fontId="1" type="noConversion"/>
  </si>
  <si>
    <t>본사:서울시 강남구 학동로 23길 21(논현동) 의신빌딩 202호</t>
    <phoneticPr fontId="1" type="noConversion"/>
  </si>
  <si>
    <t>서울특별시 강남구 학동로 208(논현동 20802) 오창빌딩</t>
    <phoneticPr fontId="1" type="noConversion"/>
  </si>
  <si>
    <t>부산광역시 해운대구 센텀중앙로 48, 706호 (에이스하이테크21)</t>
    <phoneticPr fontId="1" type="noConversion"/>
  </si>
  <si>
    <t xml:space="preserve">경기도 성남시 분당구 쇳골로 17번길 3 (금곡동) </t>
    <phoneticPr fontId="1" type="noConversion"/>
  </si>
  <si>
    <t xml:space="preserve">(463-400) 경기도 성남시 분당구 판교로 228번길 17, B동 마이다스아이티 </t>
    <phoneticPr fontId="1" type="noConversion"/>
  </si>
  <si>
    <t>서울시 금천구 가산디지털1로 219 (가산동 481-4) 벽산디지털밸리 6차 1111호</t>
    <phoneticPr fontId="1" type="noConversion"/>
  </si>
  <si>
    <t>경기도 용인시 기흥구 흥덕 1로 13,32층</t>
    <phoneticPr fontId="1" type="noConversion"/>
  </si>
  <si>
    <t>경기도 용인시 기흥구 공세동 705-5</t>
    <phoneticPr fontId="1" type="noConversion"/>
  </si>
  <si>
    <t>서울시 서초구 서초동 1639-4.4층</t>
    <phoneticPr fontId="1" type="noConversion"/>
  </si>
  <si>
    <t>대전시 유성구 유성대로 1184번길 25</t>
    <phoneticPr fontId="1" type="noConversion"/>
  </si>
  <si>
    <t>대전시 유성구 유성대로 1184번길 52</t>
    <phoneticPr fontId="1" type="noConversion"/>
  </si>
  <si>
    <t xml:space="preserve">경기도 수원시 영통구 영일로6번길 50, 701호 (영통 경희레스피아) </t>
    <phoneticPr fontId="1" type="noConversion"/>
  </si>
  <si>
    <t>서울시 강남구 언주로30길 39, SEI타워 13-14층</t>
    <phoneticPr fontId="1" type="noConversion"/>
  </si>
  <si>
    <t>경기도 안산시 단원구 별망로 327 (성곡동 605-2)</t>
    <phoneticPr fontId="1" type="noConversion"/>
  </si>
  <si>
    <t>경기도 용인시 기흥구 영덕동 1029번지 U-타워 806호</t>
    <phoneticPr fontId="1" type="noConversion"/>
  </si>
  <si>
    <t>http://www.seowoo.com</t>
    <phoneticPr fontId="1" type="noConversion"/>
  </si>
  <si>
    <t>서우시스템즈</t>
    <phoneticPr fontId="1" type="noConversion"/>
  </si>
  <si>
    <t>경북 구미시 산동면 첨단기업5로 78-32</t>
    <phoneticPr fontId="1" type="noConversion"/>
  </si>
  <si>
    <t>대전시 서구 둔산대로117번길 102 아트벤처빌딩 5층 (주)솔루션랩</t>
    <phoneticPr fontId="1" type="noConversion"/>
  </si>
  <si>
    <t>서울 금천구 디지털로 9길 33 IT 미래타워 1903호</t>
    <phoneticPr fontId="1" type="noConversion"/>
  </si>
  <si>
    <t>인천광역시 부평구 부평대로 301</t>
    <phoneticPr fontId="1" type="noConversion"/>
  </si>
  <si>
    <t>지역4</t>
    <phoneticPr fontId="1" type="noConversion"/>
  </si>
  <si>
    <t>경기도 군포시 당정동 대우프라자2 401호</t>
    <phoneticPr fontId="1" type="noConversion"/>
  </si>
  <si>
    <t>Room 1716 A building, Modern Square No8 Wejue Road, Development Area, Kunshan City, China</t>
    <phoneticPr fontId="1" type="noConversion"/>
  </si>
  <si>
    <t>대전광역시 유성구 테크노2로,271</t>
    <phoneticPr fontId="1" type="noConversion"/>
  </si>
  <si>
    <t>경기도 용인시 기흥구 흥덕1로 13 흥덕 IT밸리 콤플렉스 B동 814호</t>
    <phoneticPr fontId="1" type="noConversion"/>
  </si>
  <si>
    <t>http://www.siliconmitus.com</t>
    <phoneticPr fontId="1" type="noConversion"/>
  </si>
  <si>
    <t>경기도 성남시 분당구 수내동 9-4 현대오피스빌딩 7층(463-783)</t>
    <phoneticPr fontId="1" type="noConversion"/>
  </si>
  <si>
    <t>충남 천안시 서북구 두정동 774번지 (오성3길 12-10) 테크피아빌딩 203호</t>
    <phoneticPr fontId="1" type="noConversion"/>
  </si>
  <si>
    <t>http://www.ajinextek.com/</t>
    <phoneticPr fontId="1" type="noConversion"/>
  </si>
  <si>
    <t>대구광역시 달서구 성서 공단로 11길 27</t>
    <phoneticPr fontId="1" type="noConversion"/>
  </si>
  <si>
    <t xml:space="preserve">경기도 군포시 고산로 148번길 17(당정동) 군포아이티밸리 A-1703~5호 </t>
    <phoneticPr fontId="1" type="noConversion"/>
  </si>
  <si>
    <t>서울시 강서구 염창동 240-21번지 우림블루나인 비즈니스센터 B동 16층</t>
    <phoneticPr fontId="1" type="noConversion"/>
  </si>
  <si>
    <t>경상남도 김해시 한림면 가산리 363-2</t>
    <phoneticPr fontId="1" type="noConversion"/>
  </si>
  <si>
    <t>서울시 구로구 구로3동 에이스하이엔드타워 206호</t>
    <phoneticPr fontId="1" type="noConversion"/>
  </si>
  <si>
    <t>대전광역시 유성구 관평동 759번지(대전광역시 유성구 테크노2로 80-28)</t>
    <phoneticPr fontId="1" type="noConversion"/>
  </si>
  <si>
    <t>경기도 안양시 동안구 시민대로 401,1004호</t>
    <phoneticPr fontId="1" type="noConversion"/>
  </si>
  <si>
    <t>경기도 화성시 동탄산단9길 9-21 3층</t>
    <phoneticPr fontId="1" type="noConversion"/>
  </si>
  <si>
    <t>경상북도 구미시 구평동 진평토지구확정리지구 11블럭 5롯트</t>
    <phoneticPr fontId="1" type="noConversion"/>
  </si>
  <si>
    <t xml:space="preserve">경남 진주시 진주대로 501 경상대학교 창업지원센터 B-102
</t>
    <phoneticPr fontId="1" type="noConversion"/>
  </si>
  <si>
    <t xml:space="preserve">서울특별시 관악구 조원중앙로 1길 13(신림동), </t>
    <phoneticPr fontId="1" type="noConversion"/>
  </si>
  <si>
    <t>충청북도 청원군 오송읍 오송생명5로 179</t>
    <phoneticPr fontId="1" type="noConversion"/>
  </si>
  <si>
    <t>서울특별시 금천구 가산동 470-8번지 kcc웰츠벨리</t>
    <phoneticPr fontId="1" type="noConversion"/>
  </si>
  <si>
    <t>대전광역시 유성구 관평동 1342 디티비안A동 107호</t>
    <phoneticPr fontId="1" type="noConversion"/>
  </si>
  <si>
    <t>경상남도 창원시 상남동 76-1 스타타워즈 1316호</t>
    <phoneticPr fontId="1" type="noConversion"/>
  </si>
  <si>
    <t>인천광역시 부평구 청천동 425 부평우림 라이온스 밸리 C동 1103B호</t>
    <phoneticPr fontId="1" type="noConversion"/>
  </si>
  <si>
    <t>부산광역시 강서구 과학산단1로60번길 32,404</t>
    <phoneticPr fontId="1" type="noConversion"/>
  </si>
  <si>
    <t>경기도 용인시 처인구 남사면 천덕산로482번길 1</t>
    <phoneticPr fontId="1" type="noConversion"/>
  </si>
  <si>
    <t>대전광역시 유성구 테크노2로 106</t>
    <phoneticPr fontId="1" type="noConversion"/>
  </si>
  <si>
    <t xml:space="preserve">충남 천안시 서북구 천안대로 1223-24(부대동) 공주대학교 산학협력관 407 </t>
    <phoneticPr fontId="1" type="noConversion"/>
  </si>
  <si>
    <t>서울시 송파구 방이동 51-1 유정빌딩 3~5F</t>
    <phoneticPr fontId="1" type="noConversion"/>
  </si>
  <si>
    <t>서울시 금천구 시흥3동 984번지 시흥유통상가 9동 328호</t>
    <phoneticPr fontId="1" type="noConversion"/>
  </si>
  <si>
    <t>수원시 영통구 덕영대로 1556번길 16 디지털엠파이어 D동 604호</t>
    <phoneticPr fontId="1" type="noConversion"/>
  </si>
  <si>
    <t xml:space="preserve">경기도 성남시 분당구 판교로 228번길 15 판교세븐벤처밸리 1단지 2동 </t>
    <phoneticPr fontId="1" type="noConversion"/>
  </si>
  <si>
    <t>경기도 안양시 동안구 관악대로 454 평화빌딩</t>
    <phoneticPr fontId="1" type="noConversion"/>
  </si>
  <si>
    <t>서울시 금천구 가산디지털 1로 186 제이 플라츠 빌딩 904, 905호</t>
    <phoneticPr fontId="1" type="noConversion"/>
  </si>
  <si>
    <t>서울특별시 마포구 마포대로109, 롯데캐슬프레지던트 31층</t>
    <phoneticPr fontId="1" type="noConversion"/>
  </si>
  <si>
    <t>경기도 고양시 일산동구 무궁화로 49-33 동하넥서스빌딩 306호</t>
    <phoneticPr fontId="1" type="noConversion"/>
  </si>
  <si>
    <t>부산 기장군 정관면 용수리 1403 1603동 702호</t>
    <phoneticPr fontId="1" type="noConversion"/>
  </si>
  <si>
    <t>경기 성남시 중원구 둔촌대로 388 크란츠테크노 815호</t>
    <phoneticPr fontId="1" type="noConversion"/>
  </si>
  <si>
    <t>서울시 영등포구 대림3동 681-6 한양빌딩 301호</t>
    <phoneticPr fontId="1" type="noConversion"/>
  </si>
  <si>
    <t>경상남도 김해시 진래면 고모로 480</t>
    <phoneticPr fontId="1" type="noConversion"/>
  </si>
  <si>
    <t>지역1</t>
    <phoneticPr fontId="1" type="noConversion"/>
  </si>
  <si>
    <t>서울시 동작구 상도로 45길 31 서우빌딩</t>
    <phoneticPr fontId="1" type="noConversion"/>
  </si>
  <si>
    <t>경상남도 진주시 소호로 109 한국 세라믹 기술원 세라믹소재종합지원센터 210호</t>
    <phoneticPr fontId="1" type="noConversion"/>
  </si>
  <si>
    <t>서울시 강남구 선릉로85길 8 (역삼동) 유화빌딩2층</t>
    <phoneticPr fontId="1" type="noConversion"/>
  </si>
  <si>
    <t>서울특별시 강남구 남부순환로 2645 한독빌딩3층</t>
    <phoneticPr fontId="1" type="noConversion"/>
  </si>
  <si>
    <t>대전광역시 유성구 배울1로 283번 2층</t>
    <phoneticPr fontId="1" type="noConversion"/>
  </si>
  <si>
    <t>서울특별시 금천구 가산디지털1로 186 제이플라츠4층</t>
    <phoneticPr fontId="1" type="noConversion"/>
  </si>
  <si>
    <t>서울시 양천구 목1동 923-14 드림타워 1418호</t>
    <phoneticPr fontId="1" type="noConversion"/>
  </si>
  <si>
    <t>서울특별시 구로구 구로동 108 현대파크빌 빌딩 201호</t>
    <phoneticPr fontId="1" type="noConversion"/>
  </si>
  <si>
    <t>서울시 강남구 언주로 609 팍스타워 B동 14층</t>
    <phoneticPr fontId="1" type="noConversion"/>
  </si>
  <si>
    <t>경기도 성남시 분당구 성남대로 925번길 41 파인벤처빌딩 4F</t>
    <phoneticPr fontId="1" type="noConversion"/>
  </si>
  <si>
    <t>서울시 금천구 가산디지털 1로 145 에이스 하이엔드 3차 1504호</t>
    <phoneticPr fontId="1" type="noConversion"/>
  </si>
  <si>
    <t>대전광역시 유성구 가정로 218 한국전자통신연구원 융합기술연구생산센터 405호</t>
    <phoneticPr fontId="1" type="noConversion"/>
  </si>
  <si>
    <t>대구광역시 달서구 성서공단로 11길 62 대구융합R&amp;D센터 631호 ㈜비앤디</t>
    <phoneticPr fontId="1" type="noConversion"/>
  </si>
  <si>
    <t>경기도 수원시 장안구 서부로 2183,401호</t>
    <phoneticPr fontId="1" type="noConversion"/>
  </si>
  <si>
    <t>서울특별시 강남구 언주로 536</t>
    <phoneticPr fontId="1" type="noConversion"/>
  </si>
  <si>
    <t>경기도 안양시 동안구 엘에스로 91번길 16-39 안양IT밸리 904호</t>
    <phoneticPr fontId="1" type="noConversion"/>
  </si>
  <si>
    <t>서울특별시 서초구 반포4동 59-4 송원(松原)빌딩 3.4층</t>
    <phoneticPr fontId="1" type="noConversion"/>
  </si>
  <si>
    <t>http://www.ahpro.co.kr/</t>
    <phoneticPr fontId="1" type="noConversion"/>
  </si>
  <si>
    <t>광주광역시 북구 비엔날레로 166-2 용봉동) 아프로 B/D</t>
    <phoneticPr fontId="1" type="noConversion"/>
  </si>
  <si>
    <t>http://local.daum.net/map/index.jsp?urlX=473131&amp;urlY=1106536&amp;urlLevel=3&amp;map_type=TYPE_MAP&amp;map_hybrid=true&amp;q=%B9%E9%BB%F3%BD%BA%C5%B8%C5%B8%BF%F6+2%C2%F7</t>
  </si>
  <si>
    <t>서울시 금천구 가산디지털2로 165,906</t>
    <phoneticPr fontId="1" type="noConversion"/>
  </si>
  <si>
    <t>부산광역시 북구 구포2동 1041-2번지</t>
    <phoneticPr fontId="1" type="noConversion"/>
  </si>
  <si>
    <t>서울특별시 마포구 연남로13길 9(연남동) 2층</t>
    <phoneticPr fontId="1" type="noConversion"/>
  </si>
  <si>
    <t>서울시 서초구 바우뫼로 35길 22 모창빌딩 (구:양재동 20-8번지)</t>
    <phoneticPr fontId="1" type="noConversion"/>
  </si>
  <si>
    <t>서울특별시 구로구 디지털로33길11(에이스테크노타워 8차), 1101호</t>
    <phoneticPr fontId="1" type="noConversion"/>
  </si>
  <si>
    <t>인천광역시 연수구 송도미래로 30, 스마트밸리 E-1401</t>
    <phoneticPr fontId="1" type="noConversion"/>
  </si>
  <si>
    <t>경기도 용인시 수지구 죽전동 1176-3, SR프라자 3층</t>
    <phoneticPr fontId="1" type="noConversion"/>
  </si>
  <si>
    <t>서울특별시 강남구 역삼동 647-13 삼보빌딩 10층</t>
    <phoneticPr fontId="1" type="noConversion"/>
  </si>
  <si>
    <t>Grand River Ave Suite 201 Novi, MI 48375 U.S.A</t>
    <phoneticPr fontId="1" type="noConversion"/>
  </si>
  <si>
    <t>Goldlackstr. 9, 42369 Wuppertal, Germany</t>
    <phoneticPr fontId="1" type="noConversion"/>
  </si>
  <si>
    <t>Obigo Inc. Shinbashi Tokyu Building 2nd Floor 4-21-3 Shinbashi Minato-ku Tokyo 105-0004 Japan</t>
    <phoneticPr fontId="1" type="noConversion"/>
  </si>
  <si>
    <t>서울 관악구 관악로1 서울대학교 자동화시스템공동연구소 133동 5층</t>
    <phoneticPr fontId="1" type="noConversion"/>
  </si>
  <si>
    <t>서울시 마포구 월드컵북로 56길 9 (상암동, 우리기술빌딩 4층)</t>
    <phoneticPr fontId="1" type="noConversion"/>
  </si>
  <si>
    <t>성남시 중원구 상대원동 333-7 금강 펜테리움 IT타워 A405호</t>
    <phoneticPr fontId="1" type="noConversion"/>
  </si>
  <si>
    <t>서울특별시 강남구 언주로98길 17 홍서빌딩 2층</t>
    <phoneticPr fontId="1" type="noConversion"/>
  </si>
  <si>
    <t>부산광역시 동래구 석사로 10-1 률영빌딩 5층</t>
    <phoneticPr fontId="1" type="noConversion"/>
  </si>
  <si>
    <t>서울특별시 강남구 테헤란로 216신웅타워 12층 (역삼2동 719</t>
    <phoneticPr fontId="1" type="noConversion"/>
  </si>
  <si>
    <t>울산광역시 남구 옥현로 129 울산벤처빌딩 702호</t>
    <phoneticPr fontId="1" type="noConversion"/>
  </si>
  <si>
    <t>서울특별시 성동구 성수일로 4길 25(성수동2가 서울숲코오롱디지털타워 603호)</t>
    <phoneticPr fontId="1" type="noConversion"/>
  </si>
  <si>
    <t>경기도 용인시 처인구 명지로 15-20, 201호 (용인시디지털산업진흥원)</t>
    <phoneticPr fontId="1" type="noConversion"/>
  </si>
  <si>
    <t>서울특별시 구로구 디지털로 272 한신IT타워 711호,</t>
    <phoneticPr fontId="1" type="noConversion"/>
  </si>
  <si>
    <t>서울특별시 강남구 봉은사로 22길 57길 TS빌딩</t>
    <phoneticPr fontId="1" type="noConversion"/>
  </si>
  <si>
    <t>경남 창원시 의창구 팔용동 217번지, 창원과학기술진흥원 1312</t>
    <phoneticPr fontId="1" type="noConversion"/>
  </si>
  <si>
    <t>대전광역시 유성구 가정로 218 한국전자통신연구원 융합기술연구생산센터 701호</t>
    <phoneticPr fontId="1" type="noConversion"/>
  </si>
  <si>
    <t>서울시 강남구 논현로 121길 12 5층</t>
    <phoneticPr fontId="1" type="noConversion"/>
  </si>
  <si>
    <t xml:space="preserve">부산광역시 남구 수영로 60 지산빌딩 3층 PAUL </t>
    <phoneticPr fontId="1" type="noConversion"/>
  </si>
  <si>
    <t>http://www.frontis.co.kr/</t>
    <phoneticPr fontId="1" type="noConversion"/>
  </si>
  <si>
    <t>경기도 수원시 영통구 신원로 88 디지털엠파이어 Ⅱ 101동 1205호</t>
    <phoneticPr fontId="1" type="noConversion"/>
  </si>
  <si>
    <t>서울시 성동구 왕심리로 222 한양대학교</t>
    <phoneticPr fontId="1" type="noConversion"/>
  </si>
  <si>
    <t>서울시 영등포구 양평동 3가 13번지 이노플렉스 12층</t>
    <phoneticPr fontId="1" type="noConversion"/>
  </si>
  <si>
    <t>경기 의왕시 삼동 460-26 현대로템 11동</t>
    <phoneticPr fontId="1" type="noConversion"/>
  </si>
  <si>
    <t>경기도 성남시 중원구 상대원동 144-3,4 번지 성남 우림라이온스밸리5차 A동 1205호</t>
    <phoneticPr fontId="1" type="noConversion"/>
  </si>
  <si>
    <t>서울시 서초구 서초동 50길 84-10 서진 벤츠빌딩 602호</t>
    <phoneticPr fontId="1" type="noConversion"/>
  </si>
  <si>
    <t>서울 강남구 역삼동 819-4 글로벌 YOO빌딩 3층</t>
    <phoneticPr fontId="1" type="noConversion"/>
  </si>
  <si>
    <t xml:space="preserve">서울 마포구 백범로 23 </t>
    <phoneticPr fontId="1" type="noConversion"/>
  </si>
  <si>
    <t>경기도 성남시 분당구 대왕판교로 670 비-605 (삼평동, 유스페이스2)</t>
    <phoneticPr fontId="1" type="noConversion"/>
  </si>
  <si>
    <t>경기도 성남시 분당구 이매동 43-3 이디엄B/D 1층</t>
    <phoneticPr fontId="1" type="noConversion"/>
  </si>
  <si>
    <t>경기도 성남시 수정구 성남대로 1530,복정빌딩2층</t>
    <phoneticPr fontId="1" type="noConversion"/>
  </si>
  <si>
    <t>201103 RM713 Ouyin center No.1369 Wuzhong-road, Minghang-District, China</t>
    <phoneticPr fontId="1" type="noConversion"/>
  </si>
  <si>
    <t>경기도 성남시 분당구 수내동 4-2 두산위브 센티움 1동 706호</t>
    <phoneticPr fontId="1" type="noConversion"/>
  </si>
  <si>
    <t>경기도 고양시 일산동구 무궁화로 32-12,E동 4층</t>
    <phoneticPr fontId="1" type="noConversion"/>
  </si>
  <si>
    <t xml:space="preserve">서울특별시 마포구 월드컵북로5가길 31 (서교동) 디엔에이컴 </t>
    <phoneticPr fontId="1" type="noConversion"/>
  </si>
  <si>
    <t xml:space="preserve">서울특별시 강남구 논현로 63길 62 (역삼동 835-35) 성원빌딩 202호 </t>
    <phoneticPr fontId="1" type="noConversion"/>
  </si>
  <si>
    <t>경기 부천시 원미구 상동 402-3 월타운 608호</t>
    <phoneticPr fontId="1" type="noConversion"/>
  </si>
  <si>
    <t>서울시 서초구 서초동 1492-10 대영빌딩</t>
    <phoneticPr fontId="1" type="noConversion"/>
  </si>
  <si>
    <t>부산광역시 부산진구 병천동 중앙대로 591-1 디자인글꼴빌딩</t>
    <phoneticPr fontId="1" type="noConversion"/>
  </si>
  <si>
    <t>경기도 부천시 오정구 석천로 397 테크노파크 쌍용3차 301동 407호</t>
    <phoneticPr fontId="1" type="noConversion"/>
  </si>
  <si>
    <t>부산시 해운대구 센텀동로 99, 718호</t>
    <phoneticPr fontId="1" type="noConversion"/>
  </si>
  <si>
    <t>울산시 남구 신정 5동 149-22</t>
    <phoneticPr fontId="1" type="noConversion"/>
  </si>
  <si>
    <t>서울시 강남구 학동로5길 7 풍원빌딩 4층</t>
    <phoneticPr fontId="1" type="noConversion"/>
  </si>
  <si>
    <t>인천시 부평구 평천로 396 (삼산동, 드림프라자 601호)</t>
    <phoneticPr fontId="1" type="noConversion"/>
  </si>
  <si>
    <t>경기도 수원시 팔달구 월드컵로 310 (우만동 228) 제 3별관 1층 디자인티키</t>
    <phoneticPr fontId="1" type="noConversion"/>
  </si>
  <si>
    <t>서울특별시 금천구 가산동 327-27 이앤씨드림타워8차 1301호 (지하철 1호선 독산역 5분거리)</t>
    <phoneticPr fontId="1" type="noConversion"/>
  </si>
  <si>
    <t xml:space="preserve">대전 광역시 유성구 테크노 8로 49. 205호 </t>
    <phoneticPr fontId="1" type="noConversion"/>
  </si>
  <si>
    <t>56-6 서울 서초 방배28길</t>
    <phoneticPr fontId="1" type="noConversion"/>
  </si>
  <si>
    <t>경기도 안양시 동안구 시민대로 230 B동 307호 평촌아크로타워</t>
    <phoneticPr fontId="1" type="noConversion"/>
  </si>
  <si>
    <t>경기도 시흥시 정왕동 한국산업기술대학 TIP 319</t>
    <phoneticPr fontId="1" type="noConversion"/>
  </si>
  <si>
    <t>서울특별시 송파구 가락동 93 금강빌딩 5층</t>
    <phoneticPr fontId="1" type="noConversion"/>
  </si>
  <si>
    <t>http://www.moou.co.kr/</t>
    <phoneticPr fontId="1" type="noConversion"/>
  </si>
  <si>
    <t>서울시 강남구 역삼동 834-45번지 동광빌딩 202호</t>
    <phoneticPr fontId="1" type="noConversion"/>
  </si>
  <si>
    <t>경기도 수원시 영통구 신동 486-1번지 디지털엠파이어2, 103동 705호</t>
    <phoneticPr fontId="1" type="noConversion"/>
  </si>
  <si>
    <t>서울시 강남구 봉은사로 29길 48 킹런빌딩2F</t>
    <phoneticPr fontId="1" type="noConversion"/>
  </si>
  <si>
    <t xml:space="preserve">성남시 분당구 이매동 106-6번지 201호 아론디자인 </t>
    <phoneticPr fontId="1" type="noConversion"/>
  </si>
  <si>
    <t>서울특별시 구로구 구로동 104-10 동남 오피스텔 902호</t>
    <phoneticPr fontId="1" type="noConversion"/>
  </si>
  <si>
    <t>서울시 금천구 가산디지털1로 45, 304호</t>
    <phoneticPr fontId="1" type="noConversion"/>
  </si>
  <si>
    <t>부산시 해운대구 센텀6로 21 인텔리움센텀 407호</t>
    <phoneticPr fontId="1" type="noConversion"/>
  </si>
  <si>
    <t>경기도 성남시 분당구 서현동 255-1 풍림아이원플러스 T동 6층</t>
    <phoneticPr fontId="1" type="noConversion"/>
  </si>
  <si>
    <t>경기도 성남시 수정구 복정로 41 민현빌딩 201호</t>
    <phoneticPr fontId="1" type="noConversion"/>
  </si>
  <si>
    <t>대구광역시 북구 신천3동 107-4 대구경북디자인센터 11층</t>
    <phoneticPr fontId="1" type="noConversion"/>
  </si>
  <si>
    <t>서울특별시 강남구 봉은사로 123 타임빌딩 504호</t>
    <phoneticPr fontId="1" type="noConversion"/>
  </si>
  <si>
    <t xml:space="preserve">서울시 구로구 구로동 197-22 에이스테크노타워 5차 9층 901호 </t>
    <phoneticPr fontId="1" type="noConversion"/>
  </si>
  <si>
    <t>경기도 안산시 상록구 해안로 705 경기테크노파크 기술고도화동 208호</t>
    <phoneticPr fontId="1" type="noConversion"/>
  </si>
  <si>
    <t>서울시 금천구 가산디지털2로 98 롯데IT캐슬 2동 1413호</t>
    <phoneticPr fontId="1" type="noConversion"/>
  </si>
  <si>
    <t>서울시 금천구 가산동 371-50 에이스하이엔드 3사 508호</t>
    <phoneticPr fontId="1" type="noConversion"/>
  </si>
  <si>
    <t>경기도 안산시 단원구 연수원로 64 POST-BI센터 3F</t>
    <phoneticPr fontId="1" type="noConversion"/>
  </si>
  <si>
    <t>서울 강남 개포4동 유성빌딩 1169-3</t>
    <phoneticPr fontId="1" type="noConversion"/>
  </si>
  <si>
    <t>경기도 성남시 분당구 구미동 186-5 글로리타워 301호</t>
    <phoneticPr fontId="1" type="noConversion"/>
  </si>
  <si>
    <t>경기도 시흥시 산기대학로 237 한국산업기술대학교 TIP 307호</t>
    <phoneticPr fontId="1" type="noConversion"/>
  </si>
  <si>
    <t>경기도 안산시 상록구 건건동 660-9호 2F</t>
    <phoneticPr fontId="1" type="noConversion"/>
  </si>
  <si>
    <t>경기도 안양시 동안구 관양동 안양K-Center 빌딩</t>
    <phoneticPr fontId="1" type="noConversion"/>
  </si>
  <si>
    <t>서울시 성동구 아차산로 49,1603호</t>
    <phoneticPr fontId="1" type="noConversion"/>
  </si>
  <si>
    <t>서울시 금천구 가산디지털1로 126,507호</t>
    <phoneticPr fontId="1" type="noConversion"/>
  </si>
  <si>
    <t>http://www.tagocom.com/</t>
    <phoneticPr fontId="1" type="noConversion"/>
  </si>
  <si>
    <t xml:space="preserve">서울시 구로구 구로동 106-4  </t>
    <phoneticPr fontId="1" type="noConversion"/>
  </si>
  <si>
    <t>경기도 수원시 영통구 에듀타운로 101</t>
    <phoneticPr fontId="1" type="noConversion"/>
  </si>
  <si>
    <t>서울시 강남구 논현로 118길 20, 202호</t>
    <phoneticPr fontId="1" type="noConversion"/>
  </si>
  <si>
    <t>부산광역시 수영구 남천동 323 엑슬루 타워 102동 1604호</t>
    <phoneticPr fontId="1" type="noConversion"/>
  </si>
  <si>
    <t>서울시 강남구 봉은사로 22길 S7 TS빌딩</t>
    <phoneticPr fontId="1" type="noConversion"/>
  </si>
  <si>
    <t>서울특별시 영등포구 양평동2가 37-1 동아프라인벨리 308호</t>
    <phoneticPr fontId="1" type="noConversion"/>
  </si>
  <si>
    <t>서울시 송파구 송파동 14-3번지 우정빌딩 4F</t>
    <phoneticPr fontId="1" type="noConversion"/>
  </si>
  <si>
    <t>서울특별시 송파구 충민로 52 가든파이브 윅스 B동 702-704호</t>
    <phoneticPr fontId="1" type="noConversion"/>
  </si>
  <si>
    <t>서울시 송파구 충민로 가든파이브</t>
    <phoneticPr fontId="1" type="noConversion"/>
  </si>
  <si>
    <t>경기도 성남시 분당구 대왕판교로 660</t>
    <phoneticPr fontId="1" type="noConversion"/>
  </si>
  <si>
    <t>서울 금천구 가산디지털 1로 99</t>
    <phoneticPr fontId="1" type="noConversion"/>
  </si>
  <si>
    <t>서울 강남구 학동로 158 유람빌딩 6F</t>
    <phoneticPr fontId="1" type="noConversion"/>
  </si>
  <si>
    <t>P.O. Box 36798 Madinah Munawwarah St., Jubail 31961, Kingdom of Saudi Arabia</t>
    <phoneticPr fontId="1" type="noConversion"/>
  </si>
  <si>
    <t>경남 사천시 용현면 성진공원길 102</t>
    <phoneticPr fontId="1" type="noConversion"/>
  </si>
  <si>
    <t xml:space="preserve">서울 영등포구 용산로 43 </t>
    <phoneticPr fontId="1" type="noConversion"/>
  </si>
  <si>
    <t xml:space="preserve">서울 노원구 광운로20 광운대학교 </t>
    <phoneticPr fontId="1" type="noConversion"/>
  </si>
  <si>
    <t xml:space="preserve">경기도 성남시 분당구 수내로 </t>
    <phoneticPr fontId="1" type="noConversion"/>
  </si>
  <si>
    <t>경기도 성남시 분당구 판교로 255</t>
    <phoneticPr fontId="1" type="noConversion"/>
  </si>
  <si>
    <t>포항 남구 천감로 77</t>
    <phoneticPr fontId="1" type="noConversion"/>
  </si>
  <si>
    <t>경기도 분당구 판교로 338</t>
    <phoneticPr fontId="1" type="noConversion"/>
  </si>
  <si>
    <t>서울 구로구 디지털로31길</t>
    <phoneticPr fontId="1" type="noConversion"/>
  </si>
  <si>
    <t>경기도 성남시 분당구 판교로</t>
    <phoneticPr fontId="1" type="noConversion"/>
  </si>
  <si>
    <t>서울 강남구 청담로 93-12</t>
    <phoneticPr fontId="1" type="noConversion"/>
  </si>
  <si>
    <t>경기도 부천시 오정구 삼정동 36-1</t>
    <phoneticPr fontId="1" type="noConversion"/>
  </si>
  <si>
    <t>경기도 수원시 영통구 대학1로 8번길</t>
    <phoneticPr fontId="1" type="noConversion"/>
  </si>
  <si>
    <t>서울 강남구 논현로28길 대동빌딩 5F</t>
    <phoneticPr fontId="1" type="noConversion"/>
  </si>
  <si>
    <t>뷰런</t>
    <phoneticPr fontId="1" type="noConversion"/>
  </si>
  <si>
    <t>서울시 은평구 연서로 160 양지빌딩 6층</t>
    <phoneticPr fontId="1" type="noConversion"/>
  </si>
  <si>
    <t>경기도 의왕시 오전동 174번지 6층</t>
    <phoneticPr fontId="1" type="noConversion"/>
  </si>
  <si>
    <t xml:space="preserve">경기 수원시 영통구 반달로7번길 40, 602호 (영통동,평익칼라스위트) </t>
    <phoneticPr fontId="1" type="noConversion"/>
  </si>
  <si>
    <t>에프에이리눅스㈜</t>
    <phoneticPr fontId="1" type="noConversion"/>
  </si>
  <si>
    <t>https://uniqon.com/</t>
    <phoneticPr fontId="1" type="noConversion"/>
  </si>
  <si>
    <t>부산시 금정구 부곡동</t>
    <phoneticPr fontId="1" type="noConversion"/>
  </si>
  <si>
    <t>㈜이지지오</t>
    <phoneticPr fontId="1" type="noConversion"/>
  </si>
  <si>
    <t xml:space="preserve">부산 사상구 사상로163번길 20, 3층 (괘법동) </t>
    <phoneticPr fontId="1" type="noConversion"/>
  </si>
  <si>
    <t>http://a-techpcb.co.kr</t>
    <phoneticPr fontId="1" type="noConversion"/>
  </si>
  <si>
    <t>아텍㈜</t>
    <phoneticPr fontId="1" type="noConversion"/>
  </si>
  <si>
    <t>㈜디자인네오그룹</t>
    <phoneticPr fontId="1" type="noConversion"/>
  </si>
  <si>
    <t xml:space="preserve">경기 수원시 영통구 영일로6번길 43, 2층 (영통동,이레빌딩) </t>
    <phoneticPr fontId="1" type="noConversion"/>
  </si>
  <si>
    <t>디자인아이지엔</t>
    <phoneticPr fontId="1" type="noConversion"/>
  </si>
  <si>
    <t>http://www.designign.com/</t>
    <phoneticPr fontId="1" type="noConversion"/>
  </si>
  <si>
    <t xml:space="preserve">서울 강남구 논현로151길 15, 4층 (신사동,신안빌딩) </t>
    <phoneticPr fontId="1" type="noConversion"/>
  </si>
  <si>
    <t>앤디자인㈜</t>
    <phoneticPr fontId="1" type="noConversion"/>
  </si>
  <si>
    <t>http://www.annndesign.co.kr</t>
    <phoneticPr fontId="1" type="noConversion"/>
  </si>
  <si>
    <t xml:space="preserve">경기도 성남시 분당구 정자동 24 분당 인텔리지2 C동 1307호 </t>
    <phoneticPr fontId="1" type="noConversion"/>
  </si>
  <si>
    <t xml:space="preserve">서울 서초구 강남대로47길 11, 702호 (서초동,덕영빌딩) </t>
    <phoneticPr fontId="1" type="noConversion"/>
  </si>
  <si>
    <t xml:space="preserve">서울 서초구 반포대로 53, 6층 (서초동,기아빌딩) </t>
    <phoneticPr fontId="1" type="noConversion"/>
  </si>
  <si>
    <t>http://www.genticead.co.kr/html/</t>
    <phoneticPr fontId="1" type="noConversion"/>
  </si>
  <si>
    <t>경기도 성남시 분당구 구미로9번길 3-10 글로리타워 301호</t>
    <phoneticPr fontId="1" type="noConversion"/>
  </si>
  <si>
    <t>http://www.fusiondesign.co.kr/home/</t>
    <phoneticPr fontId="1" type="noConversion"/>
  </si>
  <si>
    <t>서울시 서초구 사임당로8길 38, 1층 (서초동, 삼호빌딩)</t>
    <phoneticPr fontId="1" type="noConversion"/>
  </si>
  <si>
    <t xml:space="preserve">경기 시흥시 미산로82번길 1 (미산동) </t>
    <phoneticPr fontId="1" type="noConversion"/>
  </si>
  <si>
    <t>http://phos21.co.kr</t>
    <phoneticPr fontId="1" type="noConversion"/>
  </si>
  <si>
    <t>충청남도 천안시 서북구 직산읍 군수1길 241, (4층 포스컨트롤)</t>
    <phoneticPr fontId="1" type="noConversion"/>
  </si>
  <si>
    <t>제이앤에프 솔루션</t>
    <phoneticPr fontId="1" type="noConversion"/>
  </si>
  <si>
    <t>경상남도 밀양시 초동면 성암1안길 5</t>
    <phoneticPr fontId="1" type="noConversion"/>
  </si>
  <si>
    <t>안양시 동안구 엘에스로91번길 16-39 안양IT밸리 1102호</t>
    <phoneticPr fontId="1" type="noConversion"/>
  </si>
  <si>
    <t>우테크</t>
    <phoneticPr fontId="1" type="noConversion"/>
  </si>
  <si>
    <t>대구시 달서구 장동 119-4번지</t>
    <phoneticPr fontId="1" type="noConversion"/>
  </si>
  <si>
    <t>http://insightenc.com/</t>
    <phoneticPr fontId="1" type="noConversion"/>
  </si>
  <si>
    <t>인사이트 이엔씨㈜</t>
    <phoneticPr fontId="1" type="noConversion"/>
  </si>
  <si>
    <t xml:space="preserve">경기 안양시 동안구 평촌동 167번지 A동 2층 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</si>
</sst>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1"/>
      <color rgb="FFFA7D00"/>
      <name val="맑은 고딕"/>
      <family val="2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color theme="0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rgb="FF3F3F3F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2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2" xfId="1" applyBorder="1" applyAlignment="1">
      <alignment horizontal="center" vertical="center"/>
    </xf>
    <xf numFmtId="0" fontId="2" fillId="0" borderId="2" xfId="1" applyBorder="1">
      <alignment vertical="center"/>
    </xf>
    <xf numFmtId="0" fontId="2" fillId="0" borderId="2" xfId="1" applyBorder="1" applyAlignment="1">
      <alignment vertical="center" wrapText="1"/>
    </xf>
    <xf numFmtId="0" fontId="6" fillId="0" borderId="2" xfId="3" applyBorder="1">
      <alignment vertical="center"/>
    </xf>
    <xf numFmtId="0" fontId="2" fillId="0" borderId="0" xfId="1" applyAlignment="1">
      <alignment vertical="center" wrapText="1"/>
    </xf>
    <xf numFmtId="0" fontId="6" fillId="0" borderId="2" xfId="3" applyBorder="1" applyAlignment="1">
      <alignment vertical="center" wrapText="1"/>
    </xf>
    <xf numFmtId="0" fontId="7" fillId="2" borderId="2" xfId="2" applyFont="1" applyBorder="1" applyAlignment="1">
      <alignment horizontal="center" vertical="center" wrapText="1"/>
    </xf>
    <xf numFmtId="0" fontId="3" fillId="2" borderId="2" xfId="2" applyBorder="1" applyAlignment="1">
      <alignment horizontal="center" vertical="top" textRotation="90" wrapText="1"/>
    </xf>
    <xf numFmtId="0" fontId="7" fillId="2" borderId="2" xfId="2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center" vertical="center"/>
    </xf>
    <xf numFmtId="0" fontId="7" fillId="2" borderId="2" xfId="2" applyFont="1" applyBorder="1" applyAlignment="1">
      <alignment horizontal="center" vertical="center"/>
    </xf>
    <xf numFmtId="0" fontId="2" fillId="0" borderId="2" xfId="1" applyBorder="1" applyAlignment="1">
      <alignment vertical="top" wrapText="1"/>
    </xf>
    <xf numFmtId="0" fontId="9" fillId="0" borderId="0" xfId="0" applyFont="1">
      <alignment vertical="center"/>
    </xf>
    <xf numFmtId="0" fontId="2" fillId="0" borderId="2" xfId="1" quotePrefix="1" applyBorder="1">
      <alignment vertical="center"/>
    </xf>
    <xf numFmtId="0" fontId="7" fillId="2" borderId="2" xfId="2" applyFont="1" applyBorder="1" applyAlignment="1">
      <alignment horizontal="center" vertical="center"/>
    </xf>
    <xf numFmtId="0" fontId="3" fillId="2" borderId="8" xfId="2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5" xfId="2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2" borderId="6" xfId="2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0" borderId="2" xfId="1" applyFill="1" applyBorder="1">
      <alignment vertical="center"/>
    </xf>
    <xf numFmtId="0" fontId="2" fillId="0" borderId="0" xfId="1" applyFill="1">
      <alignment vertical="center"/>
    </xf>
    <xf numFmtId="0" fontId="6" fillId="0" borderId="2" xfId="3" applyFill="1" applyBorder="1" applyAlignment="1">
      <alignment vertical="center" wrapText="1"/>
    </xf>
    <xf numFmtId="0" fontId="0" fillId="0" borderId="0" xfId="0" applyFill="1">
      <alignment vertical="center"/>
    </xf>
    <xf numFmtId="0" fontId="6" fillId="0" borderId="2" xfId="3" applyFill="1" applyBorder="1">
      <alignment vertical="center"/>
    </xf>
    <xf numFmtId="0" fontId="2" fillId="0" borderId="2" xfId="1" applyFill="1" applyBorder="1" applyAlignment="1">
      <alignment vertical="center" wrapText="1"/>
    </xf>
  </cellXfs>
  <cellStyles count="4">
    <cellStyle name="셀 확인" xfId="2" builtinId="23"/>
    <cellStyle name="표준" xfId="0" builtinId="0"/>
    <cellStyle name="표준 2" xfId="1"/>
    <cellStyle name="하이퍼링크" xfId="3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-n.co.kr/" TargetMode="External"/><Relationship Id="rId18" Type="http://schemas.openxmlformats.org/officeDocument/2006/relationships/hyperlink" Target="http://www.koreatesting.co.kr/" TargetMode="External"/><Relationship Id="rId26" Type="http://schemas.openxmlformats.org/officeDocument/2006/relationships/hyperlink" Target="http://www.ajinextek.com/" TargetMode="External"/><Relationship Id="rId39" Type="http://schemas.openxmlformats.org/officeDocument/2006/relationships/hyperlink" Target="http://www.sw-eng.co.kr/rb/" TargetMode="External"/><Relationship Id="rId21" Type="http://schemas.openxmlformats.org/officeDocument/2006/relationships/hyperlink" Target="http://anhstructure.com/" TargetMode="External"/><Relationship Id="rId34" Type="http://schemas.openxmlformats.org/officeDocument/2006/relationships/hyperlink" Target="http://www.osuneng.co.kr/" TargetMode="External"/><Relationship Id="rId42" Type="http://schemas.openxmlformats.org/officeDocument/2006/relationships/hyperlink" Target="http://www.wosem.co.kr/" TargetMode="External"/><Relationship Id="rId47" Type="http://schemas.openxmlformats.org/officeDocument/2006/relationships/hyperlink" Target="http://www.dnde.co.kr/" TargetMode="External"/><Relationship Id="rId50" Type="http://schemas.openxmlformats.org/officeDocument/2006/relationships/hyperlink" Target="http://www.koreacae.com/" TargetMode="External"/><Relationship Id="rId55" Type="http://schemas.openxmlformats.org/officeDocument/2006/relationships/hyperlink" Target="http://www.solution-lab.co.kr/" TargetMode="External"/><Relationship Id="rId63" Type="http://schemas.openxmlformats.org/officeDocument/2006/relationships/hyperlink" Target="https://drive.google.com/file/d/0B-JxHE7HWMeWQU9yREFvYnBDMlU/view?usp=sharing" TargetMode="External"/><Relationship Id="rId68" Type="http://schemas.openxmlformats.org/officeDocument/2006/relationships/hyperlink" Target="https://drive.google.com/file/d/0B-JxHE7HWMeWSWZjOWNiQmtzdFU/view?usp=sharing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pec.ne.kr/" TargetMode="External"/><Relationship Id="rId71" Type="http://schemas.openxmlformats.org/officeDocument/2006/relationships/hyperlink" Target="https://drive.google.com/file/d/0B-JxHE7HWMeWMzBkSzNBbFY3TTg/view?usp=sharing" TargetMode="External"/><Relationship Id="rId2" Type="http://schemas.openxmlformats.org/officeDocument/2006/relationships/hyperlink" Target="http://www.knrsys.com/" TargetMode="External"/><Relationship Id="rId16" Type="http://schemas.openxmlformats.org/officeDocument/2006/relationships/hyperlink" Target="http://www.vitzrotech.com/" TargetMode="External"/><Relationship Id="rId29" Type="http://schemas.openxmlformats.org/officeDocument/2006/relationships/hyperlink" Target="http://www.stc-corp.co.kr/" TargetMode="External"/><Relationship Id="rId11" Type="http://schemas.openxmlformats.org/officeDocument/2006/relationships/hyperlink" Target="http://www.siliconmitus.com/" TargetMode="External"/><Relationship Id="rId24" Type="http://schemas.openxmlformats.org/officeDocument/2006/relationships/hyperlink" Target="http://www.baum-ds.com/" TargetMode="External"/><Relationship Id="rId32" Type="http://schemas.openxmlformats.org/officeDocument/2006/relationships/hyperlink" Target="http://www.seowoo.com/" TargetMode="External"/><Relationship Id="rId37" Type="http://schemas.openxmlformats.org/officeDocument/2006/relationships/hyperlink" Target="http://escoeng.com/" TargetMode="External"/><Relationship Id="rId40" Type="http://schemas.openxmlformats.org/officeDocument/2006/relationships/hyperlink" Target="http://www.iezer.com/" TargetMode="External"/><Relationship Id="rId45" Type="http://schemas.openxmlformats.org/officeDocument/2006/relationships/hyperlink" Target="http://phos21.co.kr/" TargetMode="External"/><Relationship Id="rId53" Type="http://schemas.openxmlformats.org/officeDocument/2006/relationships/hyperlink" Target="http://www.metalgentech.co.kr/" TargetMode="External"/><Relationship Id="rId58" Type="http://schemas.openxmlformats.org/officeDocument/2006/relationships/hyperlink" Target="http://www.innosystem.co.kr/" TargetMode="External"/><Relationship Id="rId66" Type="http://schemas.openxmlformats.org/officeDocument/2006/relationships/hyperlink" Target="https://drive.google.com/file/d/0B-JxHE7HWMeWWTNQRUMtSzE2QTA/view?usp=sharing" TargetMode="External"/><Relationship Id="rId74" Type="http://schemas.openxmlformats.org/officeDocument/2006/relationships/hyperlink" Target="https://drive.google.com/file/d/0B-JxHE7HWMeWRG5tME5MMmFlNUE/view?usp=sharing" TargetMode="External"/><Relationship Id="rId5" Type="http://schemas.openxmlformats.org/officeDocument/2006/relationships/hyperlink" Target="http://www.wincapa.com/" TargetMode="External"/><Relationship Id="rId15" Type="http://schemas.openxmlformats.org/officeDocument/2006/relationships/hyperlink" Target="http://dysec.co.kr/" TargetMode="External"/><Relationship Id="rId23" Type="http://schemas.openxmlformats.org/officeDocument/2006/relationships/hyperlink" Target="http://www.websco.co.kr/" TargetMode="External"/><Relationship Id="rId28" Type="http://schemas.openxmlformats.org/officeDocument/2006/relationships/hyperlink" Target="http://www.kw-tech.co.kr/" TargetMode="External"/><Relationship Id="rId36" Type="http://schemas.openxmlformats.org/officeDocument/2006/relationships/hyperlink" Target="http://www.functionbay.co.kr/" TargetMode="External"/><Relationship Id="rId49" Type="http://schemas.openxmlformats.org/officeDocument/2006/relationships/hyperlink" Target="http://www.coreconvergence.com/" TargetMode="External"/><Relationship Id="rId57" Type="http://schemas.openxmlformats.org/officeDocument/2006/relationships/hyperlink" Target="http://snwise.com/" TargetMode="External"/><Relationship Id="rId61" Type="http://schemas.openxmlformats.org/officeDocument/2006/relationships/hyperlink" Target="https://drive.google.com/file/d/0B-JxHE7HWMeWNDVMaGNvTE1yUVE/view?usp=sharing" TargetMode="External"/><Relationship Id="rId10" Type="http://schemas.openxmlformats.org/officeDocument/2006/relationships/hyperlink" Target="http://www.3alogics.com/" TargetMode="External"/><Relationship Id="rId19" Type="http://schemas.openxmlformats.org/officeDocument/2006/relationships/hyperlink" Target="http://www.topni.co.kr/" TargetMode="External"/><Relationship Id="rId31" Type="http://schemas.openxmlformats.org/officeDocument/2006/relationships/hyperlink" Target="http://www.ihaneol.kr/" TargetMode="External"/><Relationship Id="rId44" Type="http://schemas.openxmlformats.org/officeDocument/2006/relationships/hyperlink" Target="http://a-techpcb.co.kr/" TargetMode="External"/><Relationship Id="rId52" Type="http://schemas.openxmlformats.org/officeDocument/2006/relationships/hyperlink" Target="http://www.metariver.kr/" TargetMode="External"/><Relationship Id="rId60" Type="http://schemas.openxmlformats.org/officeDocument/2006/relationships/hyperlink" Target="https://drive.google.com/file/d/0B-JxHE7HWMeWZ05NLUJ6NVA2Y0k/view?usp=sharing" TargetMode="External"/><Relationship Id="rId65" Type="http://schemas.openxmlformats.org/officeDocument/2006/relationships/hyperlink" Target="https://drive.google.com/file/d/0B-JxHE7HWMeWRlBkSUp1aWpyZDA/view?usp=sharing" TargetMode="External"/><Relationship Id="rId73" Type="http://schemas.openxmlformats.org/officeDocument/2006/relationships/hyperlink" Target="https://drive.google.com/file/d/0B-JxHE7HWMeWbElqOUprSnZlQ0k/view?usp=sharing" TargetMode="External"/><Relationship Id="rId4" Type="http://schemas.openxmlformats.org/officeDocument/2006/relationships/hyperlink" Target="http://www.psylogic.com/" TargetMode="External"/><Relationship Id="rId9" Type="http://schemas.openxmlformats.org/officeDocument/2006/relationships/hyperlink" Target="http://www.bluebird.co.kr/" TargetMode="External"/><Relationship Id="rId14" Type="http://schemas.openxmlformats.org/officeDocument/2006/relationships/hyperlink" Target="http://www.bkt21.co.kr/" TargetMode="External"/><Relationship Id="rId22" Type="http://schemas.openxmlformats.org/officeDocument/2006/relationships/hyperlink" Target="http://hutum.kr/" TargetMode="External"/><Relationship Id="rId27" Type="http://schemas.openxmlformats.org/officeDocument/2006/relationships/hyperlink" Target="http://www.lsmecapion.com/" TargetMode="External"/><Relationship Id="rId30" Type="http://schemas.openxmlformats.org/officeDocument/2006/relationships/hyperlink" Target="http://www.afdex.com/" TargetMode="External"/><Relationship Id="rId35" Type="http://schemas.openxmlformats.org/officeDocument/2006/relationships/hyperlink" Target="http://www.anycasting.com/kr/" TargetMode="External"/><Relationship Id="rId43" Type="http://schemas.openxmlformats.org/officeDocument/2006/relationships/hyperlink" Target="http://teso.co.kr/" TargetMode="External"/><Relationship Id="rId48" Type="http://schemas.openxmlformats.org/officeDocument/2006/relationships/hyperlink" Target="http://eessystem.com/" TargetMode="External"/><Relationship Id="rId56" Type="http://schemas.openxmlformats.org/officeDocument/2006/relationships/hyperlink" Target="http://sian.sdmail.co.kr/eigenscope/im/index.asp" TargetMode="External"/><Relationship Id="rId64" Type="http://schemas.openxmlformats.org/officeDocument/2006/relationships/hyperlink" Target="https://drive.google.com/file/d/0B-JxHE7HWMeWM0NwSnd5eHlsTlE/view?usp=sharing" TargetMode="External"/><Relationship Id="rId69" Type="http://schemas.openxmlformats.org/officeDocument/2006/relationships/hyperlink" Target="https://drive.google.com/file/d/0B-JxHE7HWMeWRjhJSUMzV18xalU/view?usp=sharing" TargetMode="External"/><Relationship Id="rId8" Type="http://schemas.openxmlformats.org/officeDocument/2006/relationships/hyperlink" Target="http://www.pields.com/" TargetMode="External"/><Relationship Id="rId51" Type="http://schemas.openxmlformats.org/officeDocument/2006/relationships/hyperlink" Target="http://www.raonx.com/" TargetMode="External"/><Relationship Id="rId72" Type="http://schemas.openxmlformats.org/officeDocument/2006/relationships/hyperlink" Target="https://drive.google.com/file/d/0B-JxHE7HWMeWTTVtdnhvMW1EVDQ/view?usp=sharing" TargetMode="External"/><Relationship Id="rId3" Type="http://schemas.openxmlformats.org/officeDocument/2006/relationships/hyperlink" Target="http://www.signallink.co.kr/" TargetMode="External"/><Relationship Id="rId12" Type="http://schemas.openxmlformats.org/officeDocument/2006/relationships/hyperlink" Target="http://www.midasit.com/" TargetMode="External"/><Relationship Id="rId17" Type="http://schemas.openxmlformats.org/officeDocument/2006/relationships/hyperlink" Target="http://www.iteng.co.kr/" TargetMode="External"/><Relationship Id="rId25" Type="http://schemas.openxmlformats.org/officeDocument/2006/relationships/hyperlink" Target="http://www.turc.co.kr/" TargetMode="External"/><Relationship Id="rId33" Type="http://schemas.openxmlformats.org/officeDocument/2006/relationships/hyperlink" Target="http://mechakorea.com/" TargetMode="External"/><Relationship Id="rId38" Type="http://schemas.openxmlformats.org/officeDocument/2006/relationships/hyperlink" Target="http://www.fnctech.com/" TargetMode="External"/><Relationship Id="rId46" Type="http://schemas.openxmlformats.org/officeDocument/2006/relationships/hyperlink" Target="http://www.virtualmotion.co.kr/" TargetMode="External"/><Relationship Id="rId59" Type="http://schemas.openxmlformats.org/officeDocument/2006/relationships/hyperlink" Target="http://insightenc.com/" TargetMode="External"/><Relationship Id="rId67" Type="http://schemas.openxmlformats.org/officeDocument/2006/relationships/hyperlink" Target="https://drive.google.com/file/d/0B-JxHE7HWMeWOUtCb24wWnpPa00/view?usp=sharing" TargetMode="External"/><Relationship Id="rId20" Type="http://schemas.openxmlformats.org/officeDocument/2006/relationships/hyperlink" Target="http://www.david-sr.com/" TargetMode="External"/><Relationship Id="rId41" Type="http://schemas.openxmlformats.org/officeDocument/2006/relationships/hyperlink" Target="http://www.300302.com/" TargetMode="External"/><Relationship Id="rId54" Type="http://schemas.openxmlformats.org/officeDocument/2006/relationships/hyperlink" Target="http://www.spacesolution.kr/" TargetMode="External"/><Relationship Id="rId62" Type="http://schemas.openxmlformats.org/officeDocument/2006/relationships/hyperlink" Target="https://drive.google.com/file/d/0B-JxHE7HWMeWYnpRU1NrS3dJVjg/view?usp=sharing" TargetMode="External"/><Relationship Id="rId70" Type="http://schemas.openxmlformats.org/officeDocument/2006/relationships/hyperlink" Target="https://drive.google.com/file/d/0B-JxHE7HWMeWVGtYdFhUQkwxWW8/view?usp=sharing" TargetMode="External"/><Relationship Id="rId75" Type="http://schemas.openxmlformats.org/officeDocument/2006/relationships/hyperlink" Target="http://www.dongwontech.com/" TargetMode="External"/><Relationship Id="rId1" Type="http://schemas.openxmlformats.org/officeDocument/2006/relationships/hyperlink" Target="http://www.dawoo-tech.co.kr/" TargetMode="External"/><Relationship Id="rId6" Type="http://schemas.openxmlformats.org/officeDocument/2006/relationships/hyperlink" Target="http://www.jnfsolution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lovane.com/" TargetMode="External"/><Relationship Id="rId18" Type="http://schemas.openxmlformats.org/officeDocument/2006/relationships/hyperlink" Target="https://uniqon.com/" TargetMode="External"/><Relationship Id="rId26" Type="http://schemas.openxmlformats.org/officeDocument/2006/relationships/hyperlink" Target="http://www.tgnine.com/" TargetMode="External"/><Relationship Id="rId39" Type="http://schemas.openxmlformats.org/officeDocument/2006/relationships/hyperlink" Target="http://vadas.co.kr/" TargetMode="External"/><Relationship Id="rId21" Type="http://schemas.openxmlformats.org/officeDocument/2006/relationships/hyperlink" Target="http://www.frontis.co.kr/" TargetMode="External"/><Relationship Id="rId34" Type="http://schemas.openxmlformats.org/officeDocument/2006/relationships/hyperlink" Target="http://www.suresofttech.com/" TargetMode="External"/><Relationship Id="rId42" Type="http://schemas.openxmlformats.org/officeDocument/2006/relationships/hyperlink" Target="http://plk.co.kr/" TargetMode="External"/><Relationship Id="rId47" Type="http://schemas.openxmlformats.org/officeDocument/2006/relationships/hyperlink" Target="http://www.mavenkorea.com/" TargetMode="External"/><Relationship Id="rId50" Type="http://schemas.openxmlformats.org/officeDocument/2006/relationships/hyperlink" Target="https://drive.google.com/file/d/0B-JxHE7HWMeWWlNYVldaY0hMUFU/view?usp=sharing" TargetMode="External"/><Relationship Id="rId55" Type="http://schemas.openxmlformats.org/officeDocument/2006/relationships/hyperlink" Target="https://drive.google.com/file/d/0B-JxHE7HWMeWWTJYZXB6Tm5aQ0k/view?usp=sharing" TargetMode="External"/><Relationship Id="rId7" Type="http://schemas.openxmlformats.org/officeDocument/2006/relationships/hyperlink" Target="http://www.teaminterface.com/" TargetMode="External"/><Relationship Id="rId12" Type="http://schemas.openxmlformats.org/officeDocument/2006/relationships/hyperlink" Target="http://www.huins.com/" TargetMode="External"/><Relationship Id="rId17" Type="http://schemas.openxmlformats.org/officeDocument/2006/relationships/hyperlink" Target="http://www.ahpro.co.kr/" TargetMode="External"/><Relationship Id="rId25" Type="http://schemas.openxmlformats.org/officeDocument/2006/relationships/hyperlink" Target="http://www.cubictek.co.kr/index_kor.asp" TargetMode="External"/><Relationship Id="rId33" Type="http://schemas.openxmlformats.org/officeDocument/2006/relationships/hyperlink" Target="http://www.reakosys.com/" TargetMode="External"/><Relationship Id="rId38" Type="http://schemas.openxmlformats.org/officeDocument/2006/relationships/hyperlink" Target="http://www.mediazen.co.kr/" TargetMode="External"/><Relationship Id="rId46" Type="http://schemas.openxmlformats.org/officeDocument/2006/relationships/hyperlink" Target="http://www.edims.co.kr/" TargetMode="External"/><Relationship Id="rId2" Type="http://schemas.openxmlformats.org/officeDocument/2006/relationships/hyperlink" Target="http://www.paul-it.com/" TargetMode="External"/><Relationship Id="rId16" Type="http://schemas.openxmlformats.org/officeDocument/2006/relationships/hyperlink" Target="http://www.moitech.com/" TargetMode="External"/><Relationship Id="rId20" Type="http://schemas.openxmlformats.org/officeDocument/2006/relationships/hyperlink" Target="http://philcomkorea.com/" TargetMode="External"/><Relationship Id="rId29" Type="http://schemas.openxmlformats.org/officeDocument/2006/relationships/hyperlink" Target="http://www.stackr.co.kr/" TargetMode="External"/><Relationship Id="rId41" Type="http://schemas.openxmlformats.org/officeDocument/2006/relationships/hyperlink" Target="http://www.wooritg.com/" TargetMode="External"/><Relationship Id="rId54" Type="http://schemas.openxmlformats.org/officeDocument/2006/relationships/hyperlink" Target="https://drive.google.com/file/d/0B-JxHE7HWMeWc2pwTGpIWmVJNFk/view?usp=sharing" TargetMode="External"/><Relationship Id="rId1" Type="http://schemas.openxmlformats.org/officeDocument/2006/relationships/hyperlink" Target="http://www.tiumsolutions.com/" TargetMode="External"/><Relationship Id="rId6" Type="http://schemas.openxmlformats.org/officeDocument/2006/relationships/hyperlink" Target="http://canmaru.azurewebsites.net/" TargetMode="External"/><Relationship Id="rId11" Type="http://schemas.openxmlformats.org/officeDocument/2006/relationships/hyperlink" Target="http://nemustech.com/" TargetMode="External"/><Relationship Id="rId24" Type="http://schemas.openxmlformats.org/officeDocument/2006/relationships/hyperlink" Target="http://www.pidotech.com/en/" TargetMode="External"/><Relationship Id="rId32" Type="http://schemas.openxmlformats.org/officeDocument/2006/relationships/hyperlink" Target="http://www.bndnet.com/" TargetMode="External"/><Relationship Id="rId37" Type="http://schemas.openxmlformats.org/officeDocument/2006/relationships/hyperlink" Target="http://www.realtimetech.co.kr/" TargetMode="External"/><Relationship Id="rId40" Type="http://schemas.openxmlformats.org/officeDocument/2006/relationships/hyperlink" Target="http://www.ntntek.com/" TargetMode="External"/><Relationship Id="rId45" Type="http://schemas.openxmlformats.org/officeDocument/2006/relationships/hyperlink" Target="http://www.cae-cube.co.kr/" TargetMode="External"/><Relationship Id="rId53" Type="http://schemas.openxmlformats.org/officeDocument/2006/relationships/hyperlink" Target="https://drive.google.com/file/d/0B-JxHE7HWMeWY0JIamNObkNYMjQ/view?usp=sharing" TargetMode="External"/><Relationship Id="rId5" Type="http://schemas.openxmlformats.org/officeDocument/2006/relationships/hyperlink" Target="http://magma-soft.com/" TargetMode="External"/><Relationship Id="rId15" Type="http://schemas.openxmlformats.org/officeDocument/2006/relationships/hyperlink" Target="http://www.linkcon.co.kr/" TargetMode="External"/><Relationship Id="rId23" Type="http://schemas.openxmlformats.org/officeDocument/2006/relationships/hyperlink" Target="http://www.wise-automotive.com/" TargetMode="External"/><Relationship Id="rId28" Type="http://schemas.openxmlformats.org/officeDocument/2006/relationships/hyperlink" Target="http://erome.co.kr/" TargetMode="External"/><Relationship Id="rId36" Type="http://schemas.openxmlformats.org/officeDocument/2006/relationships/hyperlink" Target="http://www.innopiatech.com/" TargetMode="External"/><Relationship Id="rId49" Type="http://schemas.openxmlformats.org/officeDocument/2006/relationships/hyperlink" Target="http://hanbitedu.co.kr/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http://www.falinux.com/" TargetMode="External"/><Relationship Id="rId19" Type="http://schemas.openxmlformats.org/officeDocument/2006/relationships/hyperlink" Target="http://www.viewrun.co.kr/" TargetMode="External"/><Relationship Id="rId31" Type="http://schemas.openxmlformats.org/officeDocument/2006/relationships/hyperlink" Target="http://www.thinmultimedia.co.kr/" TargetMode="External"/><Relationship Id="rId44" Type="http://schemas.openxmlformats.org/officeDocument/2006/relationships/hyperlink" Target="http://www.vbuilders.co.kr/" TargetMode="External"/><Relationship Id="rId52" Type="http://schemas.openxmlformats.org/officeDocument/2006/relationships/hyperlink" Target="https://drive.google.com/file/d/0B-JxHE7HWMeWNi13NDltWnh3NDQ/view?usp=sharing" TargetMode="External"/><Relationship Id="rId4" Type="http://schemas.openxmlformats.org/officeDocument/2006/relationships/hyperlink" Target="http://ergoinventus.com/" TargetMode="External"/><Relationship Id="rId9" Type="http://schemas.openxmlformats.org/officeDocument/2006/relationships/hyperlink" Target="http://www.ubivelox.com/" TargetMode="External"/><Relationship Id="rId14" Type="http://schemas.openxmlformats.org/officeDocument/2006/relationships/hyperlink" Target="http://www.ranix.co.kr/" TargetMode="External"/><Relationship Id="rId22" Type="http://schemas.openxmlformats.org/officeDocument/2006/relationships/hyperlink" Target="http://www.zenithtek.co.kr/" TargetMode="External"/><Relationship Id="rId27" Type="http://schemas.openxmlformats.org/officeDocument/2006/relationships/hyperlink" Target="http://www.ezgeo.com/" TargetMode="External"/><Relationship Id="rId30" Type="http://schemas.openxmlformats.org/officeDocument/2006/relationships/hyperlink" Target="https://oddconcepts.kr/" TargetMode="External"/><Relationship Id="rId35" Type="http://schemas.openxmlformats.org/officeDocument/2006/relationships/hyperlink" Target="http://www.obigo.com/" TargetMode="External"/><Relationship Id="rId43" Type="http://schemas.openxmlformats.org/officeDocument/2006/relationships/hyperlink" Target="http://www.koftco.com/" TargetMode="External"/><Relationship Id="rId48" Type="http://schemas.openxmlformats.org/officeDocument/2006/relationships/hyperlink" Target="http://hanbit.com/" TargetMode="External"/><Relationship Id="rId56" Type="http://schemas.openxmlformats.org/officeDocument/2006/relationships/hyperlink" Target="https://drive.google.com/file/d/0B-JxHE7HWMeWR2ZHLW51LVRyN0U/view?usp=sharing" TargetMode="External"/><Relationship Id="rId8" Type="http://schemas.openxmlformats.org/officeDocument/2006/relationships/hyperlink" Target="http://www.lktechone.com/" TargetMode="External"/><Relationship Id="rId51" Type="http://schemas.openxmlformats.org/officeDocument/2006/relationships/hyperlink" Target="https://drive.google.com/file/d/0B-JxHE7HWMeWYXp6MGE2ZFFadk0/view?usp=sharing" TargetMode="External"/><Relationship Id="rId3" Type="http://schemas.openxmlformats.org/officeDocument/2006/relationships/hyperlink" Target="http://www.i-gns.co.kr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.or.kr/" TargetMode="External"/><Relationship Id="rId18" Type="http://schemas.openxmlformats.org/officeDocument/2006/relationships/hyperlink" Target="http://www.quantumby.com/" TargetMode="External"/><Relationship Id="rId26" Type="http://schemas.openxmlformats.org/officeDocument/2006/relationships/hyperlink" Target="http://www.designtiki.com/" TargetMode="External"/><Relationship Id="rId39" Type="http://schemas.openxmlformats.org/officeDocument/2006/relationships/hyperlink" Target="http://www.indesign-korea.net/" TargetMode="External"/><Relationship Id="rId21" Type="http://schemas.openxmlformats.org/officeDocument/2006/relationships/hyperlink" Target="http://20plus.kr/" TargetMode="External"/><Relationship Id="rId34" Type="http://schemas.openxmlformats.org/officeDocument/2006/relationships/hyperlink" Target="http://www.aboutdesign.co.kr/" TargetMode="External"/><Relationship Id="rId42" Type="http://schemas.openxmlformats.org/officeDocument/2006/relationships/hyperlink" Target="http://designtalktalk.com/" TargetMode="External"/><Relationship Id="rId47" Type="http://schemas.openxmlformats.org/officeDocument/2006/relationships/hyperlink" Target="http://www.ekka.co.kr/" TargetMode="External"/><Relationship Id="rId50" Type="http://schemas.openxmlformats.org/officeDocument/2006/relationships/hyperlink" Target="http://www.212design.co.kr/" TargetMode="External"/><Relationship Id="rId55" Type="http://schemas.openxmlformats.org/officeDocument/2006/relationships/hyperlink" Target="http://www.teaminterface.com/" TargetMode="External"/><Relationship Id="rId63" Type="http://schemas.openxmlformats.org/officeDocument/2006/relationships/hyperlink" Target="http://designgoth.com/web/main/main.html" TargetMode="External"/><Relationship Id="rId68" Type="http://schemas.openxmlformats.org/officeDocument/2006/relationships/hyperlink" Target="https://drive.google.com/file/d/0B-JxHE7HWMeWSUh4UEh6dU1OMWM/view?usp=sharing" TargetMode="External"/><Relationship Id="rId7" Type="http://schemas.openxmlformats.org/officeDocument/2006/relationships/hyperlink" Target="http://www.nbsdesign.co.kr/" TargetMode="External"/><Relationship Id="rId71" Type="http://schemas.openxmlformats.org/officeDocument/2006/relationships/printerSettings" Target="../printerSettings/printerSettings3.bin"/><Relationship Id="rId2" Type="http://schemas.openxmlformats.org/officeDocument/2006/relationships/hyperlink" Target="http://www.impaq.co.kr/" TargetMode="External"/><Relationship Id="rId16" Type="http://schemas.openxmlformats.org/officeDocument/2006/relationships/hyperlink" Target="http://www.codedesign.co.kr/" TargetMode="External"/><Relationship Id="rId29" Type="http://schemas.openxmlformats.org/officeDocument/2006/relationships/hyperlink" Target="http://www.moou.co.kr/" TargetMode="External"/><Relationship Id="rId1" Type="http://schemas.openxmlformats.org/officeDocument/2006/relationships/hyperlink" Target="http://www.designidiom.co.kr/" TargetMode="External"/><Relationship Id="rId6" Type="http://schemas.openxmlformats.org/officeDocument/2006/relationships/hyperlink" Target="http://www.kahram.com/" TargetMode="External"/><Relationship Id="rId11" Type="http://schemas.openxmlformats.org/officeDocument/2006/relationships/hyperlink" Target="http://www.designx2.kr/" TargetMode="External"/><Relationship Id="rId24" Type="http://schemas.openxmlformats.org/officeDocument/2006/relationships/hyperlink" Target="http://www.designeerz.com/" TargetMode="External"/><Relationship Id="rId32" Type="http://schemas.openxmlformats.org/officeDocument/2006/relationships/hyperlink" Target="http://www.arondesign.co.kr/" TargetMode="External"/><Relationship Id="rId37" Type="http://schemas.openxmlformats.org/officeDocument/2006/relationships/hyperlink" Target="http://www.updesign.co.kr/" TargetMode="External"/><Relationship Id="rId40" Type="http://schemas.openxmlformats.org/officeDocument/2006/relationships/hyperlink" Target="http://www.designivy.com/" TargetMode="External"/><Relationship Id="rId45" Type="http://schemas.openxmlformats.org/officeDocument/2006/relationships/hyperlink" Target="http://www.cdr.co.kr/" TargetMode="External"/><Relationship Id="rId53" Type="http://schemas.openxmlformats.org/officeDocument/2006/relationships/hyperlink" Target="http://trade-world.co.kr/" TargetMode="External"/><Relationship Id="rId58" Type="http://schemas.openxmlformats.org/officeDocument/2006/relationships/hyperlink" Target="http://www.creactive.kr/" TargetMode="External"/><Relationship Id="rId66" Type="http://schemas.openxmlformats.org/officeDocument/2006/relationships/hyperlink" Target="https://drive.google.com/file/d/0B-JxHE7HWMeWSDRhbVZGbzlUYVU/view?usp=sharing" TargetMode="External"/><Relationship Id="rId5" Type="http://schemas.openxmlformats.org/officeDocument/2006/relationships/hyperlink" Target="http://www.mkplus.kr/" TargetMode="External"/><Relationship Id="rId15" Type="http://schemas.openxmlformats.org/officeDocument/2006/relationships/hyperlink" Target="http://www.go2units.com/" TargetMode="External"/><Relationship Id="rId23" Type="http://schemas.openxmlformats.org/officeDocument/2006/relationships/hyperlink" Target="http://www.dnacomm.co.kr/" TargetMode="External"/><Relationship Id="rId28" Type="http://schemas.openxmlformats.org/officeDocument/2006/relationships/hyperlink" Target="http://jewonagency.com/portfolio-items/%EB%A7%81%ED%81%AC%EC%86%94%EB%A3%A8%EC%85%98/" TargetMode="External"/><Relationship Id="rId36" Type="http://schemas.openxmlformats.org/officeDocument/2006/relationships/hyperlink" Target="http://www.withdesign.co.kr/" TargetMode="External"/><Relationship Id="rId49" Type="http://schemas.openxmlformats.org/officeDocument/2006/relationships/hyperlink" Target="http://design.allhow.com/" TargetMode="External"/><Relationship Id="rId57" Type="http://schemas.openxmlformats.org/officeDocument/2006/relationships/hyperlink" Target="http://www.hidp.com/" TargetMode="External"/><Relationship Id="rId61" Type="http://schemas.openxmlformats.org/officeDocument/2006/relationships/hyperlink" Target="http://llncdesign.cafe24.com/home/" TargetMode="External"/><Relationship Id="rId10" Type="http://schemas.openxmlformats.org/officeDocument/2006/relationships/hyperlink" Target="http://www.designcity.co.kr/" TargetMode="External"/><Relationship Id="rId19" Type="http://schemas.openxmlformats.org/officeDocument/2006/relationships/hyperlink" Target="http://www.kdesign.ne.kr/" TargetMode="External"/><Relationship Id="rId31" Type="http://schemas.openxmlformats.org/officeDocument/2006/relationships/hyperlink" Target="http://www.soocom.co.kr/" TargetMode="External"/><Relationship Id="rId44" Type="http://schemas.openxmlformats.org/officeDocument/2006/relationships/hyperlink" Target="http://www.minedesign.kr/" TargetMode="External"/><Relationship Id="rId52" Type="http://schemas.openxmlformats.org/officeDocument/2006/relationships/hyperlink" Target="http://www.tagocom.com/" TargetMode="External"/><Relationship Id="rId60" Type="http://schemas.openxmlformats.org/officeDocument/2006/relationships/hyperlink" Target="http://tornd.com/" TargetMode="External"/><Relationship Id="rId65" Type="http://schemas.openxmlformats.org/officeDocument/2006/relationships/hyperlink" Target="https://drive.google.com/file/d/0B-JxHE7HWMeWYzlJak9VTXkwVms/view?usp=sharing" TargetMode="External"/><Relationship Id="rId4" Type="http://schemas.openxmlformats.org/officeDocument/2006/relationships/hyperlink" Target="http://www.arthands.co.kr/" TargetMode="External"/><Relationship Id="rId9" Type="http://schemas.openxmlformats.org/officeDocument/2006/relationships/hyperlink" Target="http://www.designnext.co.kr/" TargetMode="External"/><Relationship Id="rId14" Type="http://schemas.openxmlformats.org/officeDocument/2006/relationships/hyperlink" Target="http://www.annndesign.co.kr/" TargetMode="External"/><Relationship Id="rId22" Type="http://schemas.openxmlformats.org/officeDocument/2006/relationships/hyperlink" Target="http://www.homzzydesidn.co.kr/" TargetMode="External"/><Relationship Id="rId27" Type="http://schemas.openxmlformats.org/officeDocument/2006/relationships/hyperlink" Target="http://www.revodesign.co.kr/" TargetMode="External"/><Relationship Id="rId30" Type="http://schemas.openxmlformats.org/officeDocument/2006/relationships/hyperlink" Target="http://www.mucha.co.kr/site/" TargetMode="External"/><Relationship Id="rId35" Type="http://schemas.openxmlformats.org/officeDocument/2006/relationships/hyperlink" Target="http://www.ensdesign.co.kr/" TargetMode="External"/><Relationship Id="rId43" Type="http://schemas.openxmlformats.org/officeDocument/2006/relationships/hyperlink" Target="http://www.lemonyellow.co.kr/" TargetMode="External"/><Relationship Id="rId48" Type="http://schemas.openxmlformats.org/officeDocument/2006/relationships/hyperlink" Target="http://www.texclub.com/" TargetMode="External"/><Relationship Id="rId56" Type="http://schemas.openxmlformats.org/officeDocument/2006/relationships/hyperlink" Target="http://www.fusiondesign.co.kr/home/" TargetMode="External"/><Relationship Id="rId64" Type="http://schemas.openxmlformats.org/officeDocument/2006/relationships/hyperlink" Target="https://drive.google.com/file/d/0B-JxHE7HWMeWVHhHbkFfVzhuZWc/view?usp=sharing" TargetMode="External"/><Relationship Id="rId69" Type="http://schemas.openxmlformats.org/officeDocument/2006/relationships/hyperlink" Target="https://drive.google.com/file/d/0B-JxHE7HWMeWWnoxaGI4blBmeDQ/view?usp=sharing" TargetMode="External"/><Relationship Id="rId8" Type="http://schemas.openxmlformats.org/officeDocument/2006/relationships/hyperlink" Target="http://designneo.com/" TargetMode="External"/><Relationship Id="rId51" Type="http://schemas.openxmlformats.org/officeDocument/2006/relationships/hyperlink" Target="http://www.genticead.co.kr/html/" TargetMode="External"/><Relationship Id="rId3" Type="http://schemas.openxmlformats.org/officeDocument/2006/relationships/hyperlink" Target="http://www.designperson.co.kr/" TargetMode="External"/><Relationship Id="rId12" Type="http://schemas.openxmlformats.org/officeDocument/2006/relationships/hyperlink" Target="http://lifefix.kr/" TargetMode="External"/><Relationship Id="rId17" Type="http://schemas.openxmlformats.org/officeDocument/2006/relationships/hyperlink" Target="http://www.koenworks.com/" TargetMode="External"/><Relationship Id="rId25" Type="http://schemas.openxmlformats.org/officeDocument/2006/relationships/hyperlink" Target="http://www.designign.com/" TargetMode="External"/><Relationship Id="rId33" Type="http://schemas.openxmlformats.org/officeDocument/2006/relationships/hyperlink" Target="http://www.designidn.com/" TargetMode="External"/><Relationship Id="rId38" Type="http://schemas.openxmlformats.org/officeDocument/2006/relationships/hyperlink" Target="http://yoonsungsolution.com/default/" TargetMode="External"/><Relationship Id="rId46" Type="http://schemas.openxmlformats.org/officeDocument/2006/relationships/hyperlink" Target="http://www.stalks.co.kr/" TargetMode="External"/><Relationship Id="rId59" Type="http://schemas.openxmlformats.org/officeDocument/2006/relationships/hyperlink" Target="http://tocdesign.kr/" TargetMode="External"/><Relationship Id="rId67" Type="http://schemas.openxmlformats.org/officeDocument/2006/relationships/hyperlink" Target="https://drive.google.com/file/d/0B-JxHE7HWMeWNERLbkg3TVZ6cFE/view?usp=sharing" TargetMode="External"/><Relationship Id="rId20" Type="http://schemas.openxmlformats.org/officeDocument/2006/relationships/hyperlink" Target="http://www.code00.com/" TargetMode="External"/><Relationship Id="rId41" Type="http://schemas.openxmlformats.org/officeDocument/2006/relationships/hyperlink" Target="http://www.designk2l.com/" TargetMode="External"/><Relationship Id="rId54" Type="http://schemas.openxmlformats.org/officeDocument/2006/relationships/hyperlink" Target="http://www.tiumsolutions.com/html/main.html" TargetMode="External"/><Relationship Id="rId62" Type="http://schemas.openxmlformats.org/officeDocument/2006/relationships/hyperlink" Target="http://freetree.co.kr/" TargetMode="External"/><Relationship Id="rId70" Type="http://schemas.openxmlformats.org/officeDocument/2006/relationships/hyperlink" Target="https://drive.google.com/file/d/0B-JxHE7HWMeWWWU0Zm96QWZXeE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85" zoomScaleNormal="85" workbookViewId="0">
      <selection activeCell="I6" sqref="I6"/>
    </sheetView>
  </sheetViews>
  <sheetFormatPr defaultColWidth="9" defaultRowHeight="16.5"/>
  <cols>
    <col min="1" max="1" width="5.75" style="1" customWidth="1"/>
    <col min="2" max="9" width="9" style="1" customWidth="1"/>
    <col min="10" max="10" width="30.75" style="1" customWidth="1"/>
    <col min="11" max="12" width="47" style="1" customWidth="1"/>
    <col min="13" max="14" width="47" style="1" hidden="1" customWidth="1"/>
    <col min="15" max="15" width="35.5" style="1" customWidth="1"/>
    <col min="16" max="16" width="90.5" style="1" customWidth="1"/>
    <col min="17" max="17" width="60.75" style="1" customWidth="1"/>
    <col min="18" max="18" width="26.875" style="1" customWidth="1"/>
    <col min="19" max="19" width="30.75" style="6" customWidth="1"/>
    <col min="28" max="16384" width="9" style="1"/>
  </cols>
  <sheetData>
    <row r="1" spans="1:19" ht="50.1" customHeight="1">
      <c r="A1" s="19" t="s">
        <v>24</v>
      </c>
      <c r="B1" s="18" t="s">
        <v>547</v>
      </c>
      <c r="C1" s="18"/>
      <c r="D1" s="18"/>
      <c r="E1" s="18"/>
      <c r="F1" s="18"/>
      <c r="G1" s="18"/>
      <c r="H1" s="18"/>
      <c r="I1" s="18"/>
      <c r="J1" s="21" t="s">
        <v>164</v>
      </c>
      <c r="K1" s="22"/>
      <c r="L1" s="22"/>
      <c r="M1" s="22"/>
      <c r="N1" s="23"/>
      <c r="O1" s="23"/>
      <c r="P1" s="23"/>
      <c r="Q1" s="23"/>
      <c r="R1" s="23"/>
      <c r="S1" s="24"/>
    </row>
    <row r="2" spans="1:19" ht="99.95" customHeight="1">
      <c r="A2" s="20"/>
      <c r="B2" s="9" t="s">
        <v>227</v>
      </c>
      <c r="C2" s="9" t="s">
        <v>231</v>
      </c>
      <c r="D2" s="9" t="s">
        <v>232</v>
      </c>
      <c r="E2" s="9" t="s">
        <v>228</v>
      </c>
      <c r="F2" s="9" t="s">
        <v>229</v>
      </c>
      <c r="G2" s="9" t="s">
        <v>230</v>
      </c>
      <c r="H2" s="9" t="s">
        <v>233</v>
      </c>
      <c r="I2" s="9" t="s">
        <v>25</v>
      </c>
      <c r="J2" s="10" t="s">
        <v>0</v>
      </c>
      <c r="K2" s="14" t="s">
        <v>618</v>
      </c>
      <c r="L2" s="14" t="s">
        <v>553</v>
      </c>
      <c r="M2" s="14" t="s">
        <v>554</v>
      </c>
      <c r="N2" s="14" t="s">
        <v>577</v>
      </c>
      <c r="O2" s="10" t="s">
        <v>23</v>
      </c>
      <c r="P2" s="10" t="s">
        <v>94</v>
      </c>
      <c r="Q2" s="10" t="s">
        <v>207</v>
      </c>
      <c r="R2" s="10" t="s">
        <v>25</v>
      </c>
      <c r="S2" s="8" t="s">
        <v>210</v>
      </c>
    </row>
    <row r="3" spans="1:19" ht="24.95" customHeight="1">
      <c r="A3" s="2">
        <v>1</v>
      </c>
      <c r="B3" s="2" t="str">
        <f t="shared" ref="B3:B34" si="0">IF(COUNTIF(P3,"*공항*"),"O",IF(COUNTIF(P3,"*항만*"),"O",IF(COUNTIF(P3,"*플랜트*"),"O",IF(COUNTIF(P3,"*구조*"),"O",""))))</f>
        <v/>
      </c>
      <c r="C3" s="2" t="str">
        <f>IF(COUNTIF(P3,"*열*"),"O",IF(COUNTIF(P3,"*금형*"),"O",IF(COUNTIF(P3,"*사출*"),"O",IF(COUNTIF(P3,"*유체*"),"O",""))))</f>
        <v/>
      </c>
      <c r="D3" s="2" t="str">
        <f t="shared" ref="D3:D34" si="1">IF(COUNTIF(P3,"*기계*"),"O",IF(COUNTIF(P3,"*역학*"),"O",IF(COUNTIF(P3,"*자동차*"),"O","")))</f>
        <v>O</v>
      </c>
      <c r="E3" s="2" t="str">
        <f t="shared" ref="E3:E34" si="2">IF(COUNTIF(P3,"*격자*"),"O",IF(COUNTIF(P3,"*메쉬*"),"O",""))</f>
        <v/>
      </c>
      <c r="F3" s="2" t="str">
        <f t="shared" ref="F3:F34" si="3">IF(COUNTIF(P3,"*cad*"),"O",IF(COUNTIF(P3,"*cam*"),"O",IF(COUNTIF(P3,"*cae*"),"O","")))</f>
        <v/>
      </c>
      <c r="G3" s="2" t="str">
        <f t="shared" ref="G3:G34" si="4">IF(COUNTIF(P3,"*전파*"),"O",IF(COUNTIF(P3,"*전자기*"),"O",IF(COUNTIF(P3,"*RFID*"),"O",IF(COUNTIF(P3,"*전자*"),"O",IF(COUNTIF(P3,"*방송*"),"O","")))))</f>
        <v/>
      </c>
      <c r="H3" s="2" t="str">
        <f t="shared" ref="H3:H34" si="5">IF(COUNTIF(P3,"*시험*"),"O",IF(COUNTIF(P3,"*성능*"),"O",IF(COUNTIF(P3,"*검사*"),"O","")))</f>
        <v/>
      </c>
      <c r="I3" s="2" t="str">
        <f>IF(COUNTIF(B3:H3,"*O*"),"","O")</f>
        <v/>
      </c>
      <c r="J3" s="3" t="s">
        <v>17</v>
      </c>
      <c r="K3" s="3" t="s">
        <v>550</v>
      </c>
      <c r="L3" s="3"/>
      <c r="M3" s="5"/>
      <c r="N3" s="5"/>
      <c r="O3" s="5" t="s">
        <v>115</v>
      </c>
      <c r="P3" s="3" t="s">
        <v>74</v>
      </c>
      <c r="Q3" s="3" t="s">
        <v>104</v>
      </c>
      <c r="R3" s="3"/>
      <c r="S3" s="4"/>
    </row>
    <row r="4" spans="1:19" ht="24.95" customHeight="1">
      <c r="A4" s="2">
        <v>2</v>
      </c>
      <c r="B4" s="2" t="str">
        <f t="shared" si="0"/>
        <v/>
      </c>
      <c r="C4" s="2" t="str">
        <f t="shared" ref="C4:C35" si="6">IF(COUNTIF(P4,"*열*"),"O",IF(COUNTIF(P4,"*금형*"),"O",IF(COUNTIF(P4,"*사출*"),"O","")))</f>
        <v>O</v>
      </c>
      <c r="D4" s="2" t="str">
        <f t="shared" si="1"/>
        <v>O</v>
      </c>
      <c r="E4" s="2" t="str">
        <f t="shared" si="2"/>
        <v/>
      </c>
      <c r="F4" s="2" t="str">
        <f t="shared" si="3"/>
        <v/>
      </c>
      <c r="G4" s="2" t="str">
        <f t="shared" si="4"/>
        <v/>
      </c>
      <c r="H4" s="2" t="str">
        <f t="shared" si="5"/>
        <v/>
      </c>
      <c r="I4" s="2" t="str">
        <f t="shared" ref="I4:I63" si="7">IF(COUNTIF(B4:H4,"*O*"),"","O")</f>
        <v/>
      </c>
      <c r="J4" s="3" t="s">
        <v>22</v>
      </c>
      <c r="K4" s="3" t="s">
        <v>551</v>
      </c>
      <c r="L4" s="3"/>
      <c r="M4" s="5"/>
      <c r="N4" s="5"/>
      <c r="O4" s="5" t="s">
        <v>116</v>
      </c>
      <c r="P4" s="3" t="s">
        <v>75</v>
      </c>
      <c r="Q4" s="4" t="s">
        <v>166</v>
      </c>
      <c r="R4" s="3" t="s">
        <v>205</v>
      </c>
      <c r="S4" s="4"/>
    </row>
    <row r="5" spans="1:19" ht="24.95" customHeight="1">
      <c r="A5" s="2">
        <v>3</v>
      </c>
      <c r="B5" s="2" t="str">
        <f t="shared" si="0"/>
        <v/>
      </c>
      <c r="C5" s="2" t="str">
        <f t="shared" si="6"/>
        <v/>
      </c>
      <c r="D5" s="2" t="str">
        <f t="shared" si="1"/>
        <v/>
      </c>
      <c r="E5" s="2" t="str">
        <f t="shared" si="2"/>
        <v/>
      </c>
      <c r="F5" s="2" t="str">
        <f t="shared" si="3"/>
        <v>O</v>
      </c>
      <c r="G5" s="2" t="str">
        <f t="shared" si="4"/>
        <v/>
      </c>
      <c r="H5" s="2" t="str">
        <f t="shared" si="5"/>
        <v/>
      </c>
      <c r="I5" s="2" t="str">
        <f t="shared" si="7"/>
        <v/>
      </c>
      <c r="J5" s="3" t="s">
        <v>10</v>
      </c>
      <c r="K5" s="3" t="s">
        <v>552</v>
      </c>
      <c r="L5" s="3"/>
      <c r="M5" s="5"/>
      <c r="N5" s="5"/>
      <c r="O5" s="5" t="s">
        <v>110</v>
      </c>
      <c r="P5" s="3" t="s">
        <v>67</v>
      </c>
      <c r="Q5" s="4" t="s">
        <v>165</v>
      </c>
      <c r="R5" s="3"/>
      <c r="S5" s="7" t="s">
        <v>212</v>
      </c>
    </row>
    <row r="6" spans="1:19" ht="24.95" customHeight="1">
      <c r="A6" s="2">
        <v>4</v>
      </c>
      <c r="B6" s="2" t="str">
        <f t="shared" si="0"/>
        <v/>
      </c>
      <c r="C6" s="2" t="str">
        <f t="shared" si="6"/>
        <v/>
      </c>
      <c r="D6" s="2" t="str">
        <f t="shared" si="1"/>
        <v/>
      </c>
      <c r="E6" s="2" t="str">
        <f t="shared" si="2"/>
        <v/>
      </c>
      <c r="F6" s="2" t="str">
        <f t="shared" si="3"/>
        <v/>
      </c>
      <c r="G6" s="2" t="str">
        <f t="shared" si="4"/>
        <v/>
      </c>
      <c r="H6" s="2" t="str">
        <f t="shared" si="5"/>
        <v/>
      </c>
      <c r="I6" s="2" t="str">
        <f t="shared" si="7"/>
        <v>O</v>
      </c>
      <c r="J6" s="3" t="s">
        <v>26</v>
      </c>
      <c r="K6" s="3" t="s">
        <v>556</v>
      </c>
      <c r="L6" s="3" t="s">
        <v>555</v>
      </c>
      <c r="M6" s="5"/>
      <c r="N6" s="5"/>
      <c r="O6" s="5" t="s">
        <v>106</v>
      </c>
      <c r="P6" s="3" t="s">
        <v>3</v>
      </c>
      <c r="Q6" s="3" t="s">
        <v>104</v>
      </c>
      <c r="R6" s="3" t="s">
        <v>205</v>
      </c>
      <c r="S6" s="4"/>
    </row>
    <row r="7" spans="1:19" ht="24.95" customHeight="1">
      <c r="A7" s="2">
        <v>5</v>
      </c>
      <c r="B7" s="2" t="str">
        <f t="shared" si="0"/>
        <v>O</v>
      </c>
      <c r="C7" s="2" t="str">
        <f t="shared" si="6"/>
        <v/>
      </c>
      <c r="D7" s="2" t="str">
        <f t="shared" si="1"/>
        <v/>
      </c>
      <c r="E7" s="2" t="str">
        <f t="shared" si="2"/>
        <v/>
      </c>
      <c r="F7" s="2" t="str">
        <f t="shared" si="3"/>
        <v/>
      </c>
      <c r="G7" s="2" t="str">
        <f t="shared" si="4"/>
        <v/>
      </c>
      <c r="H7" s="2" t="str">
        <f t="shared" si="5"/>
        <v/>
      </c>
      <c r="I7" s="2" t="str">
        <f t="shared" si="7"/>
        <v/>
      </c>
      <c r="J7" s="3" t="s">
        <v>42</v>
      </c>
      <c r="K7" s="3" t="s">
        <v>557</v>
      </c>
      <c r="L7" s="3"/>
      <c r="M7" s="5"/>
      <c r="N7" s="5"/>
      <c r="O7" s="5" t="s">
        <v>131</v>
      </c>
      <c r="P7" s="3" t="s">
        <v>95</v>
      </c>
      <c r="Q7" s="4" t="s">
        <v>204</v>
      </c>
      <c r="R7" s="3" t="s">
        <v>205</v>
      </c>
      <c r="S7" s="4"/>
    </row>
    <row r="8" spans="1:19" ht="24.95" customHeight="1">
      <c r="A8" s="2">
        <v>6</v>
      </c>
      <c r="B8" s="2" t="str">
        <f t="shared" si="0"/>
        <v>O</v>
      </c>
      <c r="C8" s="2" t="str">
        <f t="shared" si="6"/>
        <v/>
      </c>
      <c r="D8" s="2" t="str">
        <f t="shared" si="1"/>
        <v/>
      </c>
      <c r="E8" s="2" t="str">
        <f t="shared" si="2"/>
        <v>O</v>
      </c>
      <c r="F8" s="2" t="str">
        <f t="shared" si="3"/>
        <v/>
      </c>
      <c r="G8" s="2" t="str">
        <f t="shared" si="4"/>
        <v/>
      </c>
      <c r="H8" s="2" t="str">
        <f t="shared" si="5"/>
        <v/>
      </c>
      <c r="I8" s="2" t="str">
        <f t="shared" si="7"/>
        <v/>
      </c>
      <c r="J8" s="3" t="s">
        <v>57</v>
      </c>
      <c r="K8" s="3" t="s">
        <v>558</v>
      </c>
      <c r="L8" s="3"/>
      <c r="M8" s="5"/>
      <c r="N8" s="5"/>
      <c r="O8" s="5" t="s">
        <v>145</v>
      </c>
      <c r="P8" s="3" t="s">
        <v>146</v>
      </c>
      <c r="Q8" s="4" t="s">
        <v>167</v>
      </c>
      <c r="R8" s="3" t="s">
        <v>205</v>
      </c>
      <c r="S8" s="4"/>
    </row>
    <row r="9" spans="1:19" ht="24.95" customHeight="1">
      <c r="A9" s="2">
        <v>7</v>
      </c>
      <c r="B9" s="2" t="str">
        <f t="shared" si="0"/>
        <v/>
      </c>
      <c r="C9" s="2" t="str">
        <f t="shared" si="6"/>
        <v/>
      </c>
      <c r="D9" s="2" t="str">
        <f t="shared" si="1"/>
        <v/>
      </c>
      <c r="E9" s="2" t="str">
        <f t="shared" si="2"/>
        <v/>
      </c>
      <c r="F9" s="2" t="str">
        <f t="shared" si="3"/>
        <v/>
      </c>
      <c r="G9" s="2" t="str">
        <f t="shared" si="4"/>
        <v/>
      </c>
      <c r="H9" s="2" t="str">
        <f t="shared" si="5"/>
        <v/>
      </c>
      <c r="I9" s="2" t="str">
        <f t="shared" si="7"/>
        <v>O</v>
      </c>
      <c r="J9" s="3" t="s">
        <v>52</v>
      </c>
      <c r="K9" s="3" t="s">
        <v>559</v>
      </c>
      <c r="L9" s="3"/>
      <c r="M9" s="5"/>
      <c r="N9" s="5"/>
      <c r="O9" s="5" t="s">
        <v>168</v>
      </c>
      <c r="P9" s="3" t="s">
        <v>141</v>
      </c>
      <c r="Q9" s="4" t="s">
        <v>169</v>
      </c>
      <c r="R9" s="3" t="s">
        <v>205</v>
      </c>
      <c r="S9" s="4"/>
    </row>
    <row r="10" spans="1:19" ht="24.95" customHeight="1">
      <c r="A10" s="2">
        <v>8</v>
      </c>
      <c r="B10" s="2" t="str">
        <f t="shared" si="0"/>
        <v>O</v>
      </c>
      <c r="C10" s="2" t="str">
        <f t="shared" si="6"/>
        <v/>
      </c>
      <c r="D10" s="2" t="str">
        <f t="shared" si="1"/>
        <v/>
      </c>
      <c r="E10" s="2" t="str">
        <f t="shared" si="2"/>
        <v/>
      </c>
      <c r="F10" s="2" t="str">
        <f t="shared" si="3"/>
        <v/>
      </c>
      <c r="G10" s="2" t="str">
        <f t="shared" si="4"/>
        <v/>
      </c>
      <c r="H10" s="2" t="str">
        <f t="shared" si="5"/>
        <v/>
      </c>
      <c r="I10" s="2" t="str">
        <f t="shared" si="7"/>
        <v/>
      </c>
      <c r="J10" s="3" t="s">
        <v>38</v>
      </c>
      <c r="K10" s="4" t="s">
        <v>560</v>
      </c>
      <c r="L10" s="3"/>
      <c r="M10" s="5"/>
      <c r="N10" s="5"/>
      <c r="O10" s="5" t="s">
        <v>127</v>
      </c>
      <c r="P10" s="3" t="s">
        <v>90</v>
      </c>
      <c r="Q10" s="4" t="s">
        <v>170</v>
      </c>
      <c r="R10" s="3" t="s">
        <v>205</v>
      </c>
      <c r="S10" s="4"/>
    </row>
    <row r="11" spans="1:19" ht="24.95" customHeight="1">
      <c r="A11" s="2">
        <v>9</v>
      </c>
      <c r="B11" s="2" t="str">
        <f t="shared" si="0"/>
        <v/>
      </c>
      <c r="C11" s="2" t="str">
        <f t="shared" si="6"/>
        <v/>
      </c>
      <c r="D11" s="2" t="str">
        <f t="shared" si="1"/>
        <v/>
      </c>
      <c r="E11" s="2" t="str">
        <f t="shared" si="2"/>
        <v/>
      </c>
      <c r="F11" s="2" t="str">
        <f t="shared" si="3"/>
        <v>O</v>
      </c>
      <c r="G11" s="2" t="str">
        <f t="shared" si="4"/>
        <v/>
      </c>
      <c r="H11" s="2" t="str">
        <f t="shared" si="5"/>
        <v/>
      </c>
      <c r="I11" s="2" t="str">
        <f t="shared" si="7"/>
        <v/>
      </c>
      <c r="J11" s="3" t="s">
        <v>53</v>
      </c>
      <c r="K11" s="3" t="s">
        <v>730</v>
      </c>
      <c r="L11" s="3"/>
      <c r="M11" s="5"/>
      <c r="N11" s="5"/>
      <c r="O11" s="5" t="s">
        <v>156</v>
      </c>
      <c r="P11" s="3" t="s">
        <v>142</v>
      </c>
      <c r="Q11" s="4" t="s">
        <v>171</v>
      </c>
      <c r="R11" s="3" t="s">
        <v>208</v>
      </c>
      <c r="S11" s="4"/>
    </row>
    <row r="12" spans="1:19" ht="24.95" customHeight="1">
      <c r="A12" s="2">
        <v>10</v>
      </c>
      <c r="B12" s="2" t="str">
        <f t="shared" si="0"/>
        <v>O</v>
      </c>
      <c r="C12" s="2" t="str">
        <f t="shared" si="6"/>
        <v/>
      </c>
      <c r="D12" s="2" t="str">
        <f t="shared" si="1"/>
        <v/>
      </c>
      <c r="E12" s="2" t="str">
        <f t="shared" si="2"/>
        <v/>
      </c>
      <c r="F12" s="2" t="str">
        <f t="shared" si="3"/>
        <v/>
      </c>
      <c r="G12" s="2" t="str">
        <f t="shared" si="4"/>
        <v/>
      </c>
      <c r="H12" s="2" t="str">
        <f t="shared" si="5"/>
        <v/>
      </c>
      <c r="I12" s="2" t="str">
        <f t="shared" si="7"/>
        <v/>
      </c>
      <c r="J12" s="3" t="s">
        <v>54</v>
      </c>
      <c r="K12" s="3" t="s">
        <v>561</v>
      </c>
      <c r="L12" s="3"/>
      <c r="M12" s="5"/>
      <c r="N12" s="5"/>
      <c r="O12" s="5" t="s">
        <v>157</v>
      </c>
      <c r="P12" s="3" t="s">
        <v>143</v>
      </c>
      <c r="Q12" s="3" t="s">
        <v>104</v>
      </c>
      <c r="R12" s="3" t="s">
        <v>205</v>
      </c>
      <c r="S12" s="4"/>
    </row>
    <row r="13" spans="1:19" ht="24.95" customHeight="1">
      <c r="A13" s="2">
        <v>11</v>
      </c>
      <c r="B13" s="2" t="str">
        <f t="shared" si="0"/>
        <v/>
      </c>
      <c r="C13" s="2" t="str">
        <f t="shared" si="6"/>
        <v/>
      </c>
      <c r="D13" s="2" t="str">
        <f t="shared" si="1"/>
        <v/>
      </c>
      <c r="E13" s="2" t="str">
        <f t="shared" si="2"/>
        <v/>
      </c>
      <c r="F13" s="2" t="str">
        <f t="shared" si="3"/>
        <v/>
      </c>
      <c r="G13" s="2" t="str">
        <f t="shared" si="4"/>
        <v/>
      </c>
      <c r="H13" s="2" t="str">
        <f t="shared" si="5"/>
        <v/>
      </c>
      <c r="I13" s="2" t="str">
        <f t="shared" si="7"/>
        <v>O</v>
      </c>
      <c r="J13" s="3" t="s">
        <v>41</v>
      </c>
      <c r="K13" s="3" t="s">
        <v>562</v>
      </c>
      <c r="L13" s="3" t="s">
        <v>563</v>
      </c>
      <c r="M13" s="5"/>
      <c r="N13" s="5"/>
      <c r="O13" s="5" t="s">
        <v>130</v>
      </c>
      <c r="P13" s="3" t="s">
        <v>93</v>
      </c>
      <c r="Q13" s="4" t="s">
        <v>172</v>
      </c>
      <c r="R13" s="3" t="s">
        <v>205</v>
      </c>
      <c r="S13" s="4"/>
    </row>
    <row r="14" spans="1:19" ht="24.95" customHeight="1">
      <c r="A14" s="2">
        <v>12</v>
      </c>
      <c r="B14" s="2" t="str">
        <f t="shared" si="0"/>
        <v>O</v>
      </c>
      <c r="C14" s="2" t="str">
        <f t="shared" si="6"/>
        <v/>
      </c>
      <c r="D14" s="2" t="str">
        <f t="shared" si="1"/>
        <v>O</v>
      </c>
      <c r="E14" s="2" t="str">
        <f t="shared" si="2"/>
        <v/>
      </c>
      <c r="F14" s="2" t="str">
        <f t="shared" si="3"/>
        <v>O</v>
      </c>
      <c r="G14" s="2" t="str">
        <f t="shared" si="4"/>
        <v/>
      </c>
      <c r="H14" s="2" t="str">
        <f t="shared" si="5"/>
        <v/>
      </c>
      <c r="I14" s="2" t="str">
        <f t="shared" si="7"/>
        <v/>
      </c>
      <c r="J14" s="3" t="s">
        <v>55</v>
      </c>
      <c r="K14" s="3" t="s">
        <v>564</v>
      </c>
      <c r="L14" s="3"/>
      <c r="M14" s="5"/>
      <c r="N14" s="5"/>
      <c r="O14" s="5" t="s">
        <v>158</v>
      </c>
      <c r="P14" s="3" t="s">
        <v>144</v>
      </c>
      <c r="Q14" s="4" t="s">
        <v>173</v>
      </c>
      <c r="R14" s="3"/>
      <c r="S14" s="4"/>
    </row>
    <row r="15" spans="1:19" ht="24.95" customHeight="1">
      <c r="A15" s="2">
        <v>13</v>
      </c>
      <c r="B15" s="2" t="str">
        <f t="shared" si="0"/>
        <v/>
      </c>
      <c r="C15" s="2" t="str">
        <f t="shared" si="6"/>
        <v/>
      </c>
      <c r="D15" s="2" t="str">
        <f t="shared" si="1"/>
        <v/>
      </c>
      <c r="E15" s="2" t="str">
        <f t="shared" si="2"/>
        <v/>
      </c>
      <c r="F15" s="2" t="str">
        <f t="shared" si="3"/>
        <v/>
      </c>
      <c r="G15" s="2" t="str">
        <f t="shared" si="4"/>
        <v/>
      </c>
      <c r="H15" s="2" t="str">
        <f t="shared" si="5"/>
        <v/>
      </c>
      <c r="I15" s="2" t="str">
        <f t="shared" si="7"/>
        <v>O</v>
      </c>
      <c r="J15" s="3" t="s">
        <v>30</v>
      </c>
      <c r="K15" s="3" t="s">
        <v>565</v>
      </c>
      <c r="L15" s="3" t="s">
        <v>566</v>
      </c>
      <c r="M15" s="5"/>
      <c r="N15" s="5"/>
      <c r="O15" s="5" t="s">
        <v>122</v>
      </c>
      <c r="P15" s="3" t="s">
        <v>81</v>
      </c>
      <c r="Q15" s="3" t="s">
        <v>104</v>
      </c>
      <c r="R15" s="3"/>
      <c r="S15" s="4"/>
    </row>
    <row r="16" spans="1:19" ht="24.95" customHeight="1">
      <c r="A16" s="2">
        <v>14</v>
      </c>
      <c r="B16" s="2" t="str">
        <f t="shared" si="0"/>
        <v/>
      </c>
      <c r="C16" s="2" t="str">
        <f t="shared" si="6"/>
        <v>O</v>
      </c>
      <c r="D16" s="2" t="str">
        <f t="shared" si="1"/>
        <v/>
      </c>
      <c r="E16" s="2" t="str">
        <f t="shared" si="2"/>
        <v/>
      </c>
      <c r="F16" s="2" t="str">
        <f t="shared" si="3"/>
        <v/>
      </c>
      <c r="G16" s="2" t="str">
        <f t="shared" si="4"/>
        <v/>
      </c>
      <c r="H16" s="2" t="str">
        <f t="shared" si="5"/>
        <v/>
      </c>
      <c r="I16" s="2" t="str">
        <f t="shared" si="7"/>
        <v/>
      </c>
      <c r="J16" s="3" t="s">
        <v>18</v>
      </c>
      <c r="K16" s="3" t="s">
        <v>567</v>
      </c>
      <c r="L16" s="3"/>
      <c r="M16" s="5"/>
      <c r="N16" s="5"/>
      <c r="O16" s="5" t="s">
        <v>117</v>
      </c>
      <c r="P16" s="3" t="s">
        <v>76</v>
      </c>
      <c r="Q16" s="4" t="s">
        <v>174</v>
      </c>
      <c r="R16" s="3" t="s">
        <v>205</v>
      </c>
      <c r="S16" s="4"/>
    </row>
    <row r="17" spans="1:27" ht="24.95" customHeight="1">
      <c r="A17" s="2">
        <v>15</v>
      </c>
      <c r="B17" s="2" t="str">
        <f t="shared" si="0"/>
        <v/>
      </c>
      <c r="C17" s="2" t="str">
        <f t="shared" si="6"/>
        <v/>
      </c>
      <c r="D17" s="2" t="str">
        <f t="shared" si="1"/>
        <v/>
      </c>
      <c r="E17" s="2" t="str">
        <f t="shared" si="2"/>
        <v/>
      </c>
      <c r="F17" s="2" t="str">
        <f t="shared" si="3"/>
        <v/>
      </c>
      <c r="G17" s="2" t="str">
        <f t="shared" si="4"/>
        <v/>
      </c>
      <c r="H17" s="2" t="str">
        <f t="shared" si="5"/>
        <v/>
      </c>
      <c r="I17" s="2" t="str">
        <f t="shared" si="7"/>
        <v>O</v>
      </c>
      <c r="J17" s="3" t="s">
        <v>35</v>
      </c>
      <c r="K17" s="3" t="s">
        <v>568</v>
      </c>
      <c r="L17" s="3"/>
      <c r="M17" s="5"/>
      <c r="N17" s="5"/>
      <c r="O17" s="5" t="s">
        <v>175</v>
      </c>
      <c r="P17" s="3" t="s">
        <v>87</v>
      </c>
      <c r="Q17" s="3" t="s">
        <v>104</v>
      </c>
      <c r="R17" s="3" t="s">
        <v>205</v>
      </c>
      <c r="S17" s="4"/>
    </row>
    <row r="18" spans="1:27" ht="24.95" customHeight="1">
      <c r="A18" s="2">
        <v>16</v>
      </c>
      <c r="B18" s="2" t="str">
        <f t="shared" si="0"/>
        <v/>
      </c>
      <c r="C18" s="2" t="str">
        <f t="shared" si="6"/>
        <v/>
      </c>
      <c r="D18" s="2" t="str">
        <f t="shared" si="1"/>
        <v/>
      </c>
      <c r="E18" s="2" t="str">
        <f t="shared" si="2"/>
        <v/>
      </c>
      <c r="F18" s="2" t="str">
        <f t="shared" si="3"/>
        <v/>
      </c>
      <c r="G18" s="2" t="str">
        <f t="shared" si="4"/>
        <v/>
      </c>
      <c r="H18" s="2" t="str">
        <f t="shared" si="5"/>
        <v/>
      </c>
      <c r="I18" s="2" t="str">
        <f t="shared" si="7"/>
        <v>O</v>
      </c>
      <c r="J18" s="3" t="s">
        <v>44</v>
      </c>
      <c r="K18" s="3" t="s">
        <v>569</v>
      </c>
      <c r="L18" s="3"/>
      <c r="M18" s="5"/>
      <c r="N18" s="5"/>
      <c r="O18" s="5" t="s">
        <v>132</v>
      </c>
      <c r="P18" s="3" t="s">
        <v>96</v>
      </c>
      <c r="Q18" s="3" t="s">
        <v>104</v>
      </c>
      <c r="R18" s="3" t="s">
        <v>206</v>
      </c>
      <c r="S18" s="4"/>
    </row>
    <row r="19" spans="1:27" ht="24.95" customHeight="1">
      <c r="A19" s="2">
        <v>17</v>
      </c>
      <c r="B19" s="2" t="str">
        <f t="shared" si="0"/>
        <v/>
      </c>
      <c r="C19" s="2" t="str">
        <f t="shared" si="6"/>
        <v/>
      </c>
      <c r="D19" s="2" t="str">
        <f t="shared" si="1"/>
        <v/>
      </c>
      <c r="E19" s="2" t="str">
        <f t="shared" si="2"/>
        <v/>
      </c>
      <c r="F19" s="2" t="str">
        <f t="shared" si="3"/>
        <v/>
      </c>
      <c r="G19" s="2" t="str">
        <f t="shared" si="4"/>
        <v/>
      </c>
      <c r="H19" s="2" t="str">
        <f t="shared" si="5"/>
        <v/>
      </c>
      <c r="I19" s="2" t="str">
        <f t="shared" si="7"/>
        <v>O</v>
      </c>
      <c r="J19" s="3" t="s">
        <v>15</v>
      </c>
      <c r="K19" s="3" t="s">
        <v>570</v>
      </c>
      <c r="L19" s="3"/>
      <c r="M19" s="5"/>
      <c r="N19" s="5"/>
      <c r="O19" s="5" t="s">
        <v>114</v>
      </c>
      <c r="P19" s="3" t="s">
        <v>72</v>
      </c>
      <c r="Q19" s="4" t="s">
        <v>176</v>
      </c>
      <c r="R19" s="3"/>
      <c r="S19" s="4"/>
    </row>
    <row r="20" spans="1:27" ht="24.95" customHeight="1">
      <c r="A20" s="2">
        <v>18</v>
      </c>
      <c r="B20" s="2" t="str">
        <f t="shared" si="0"/>
        <v/>
      </c>
      <c r="C20" s="2" t="str">
        <f t="shared" si="6"/>
        <v/>
      </c>
      <c r="D20" s="2" t="str">
        <f t="shared" si="1"/>
        <v/>
      </c>
      <c r="E20" s="2" t="str">
        <f t="shared" si="2"/>
        <v/>
      </c>
      <c r="F20" s="2" t="str">
        <f t="shared" si="3"/>
        <v/>
      </c>
      <c r="G20" s="2" t="str">
        <f t="shared" si="4"/>
        <v>O</v>
      </c>
      <c r="H20" s="2" t="str">
        <f t="shared" si="5"/>
        <v/>
      </c>
      <c r="I20" s="2" t="str">
        <f t="shared" si="7"/>
        <v/>
      </c>
      <c r="J20" s="3" t="s">
        <v>572</v>
      </c>
      <c r="K20" s="3" t="s">
        <v>619</v>
      </c>
      <c r="L20" s="3"/>
      <c r="M20" s="5"/>
      <c r="N20" s="5"/>
      <c r="O20" s="5" t="s">
        <v>571</v>
      </c>
      <c r="P20" s="3" t="s">
        <v>79</v>
      </c>
      <c r="Q20" s="3" t="s">
        <v>104</v>
      </c>
      <c r="R20" s="3"/>
      <c r="S20" s="7" t="s">
        <v>214</v>
      </c>
    </row>
    <row r="21" spans="1:27" ht="24.95" customHeight="1">
      <c r="A21" s="2">
        <v>19</v>
      </c>
      <c r="B21" s="2" t="str">
        <f t="shared" si="0"/>
        <v/>
      </c>
      <c r="C21" s="2" t="str">
        <f t="shared" si="6"/>
        <v/>
      </c>
      <c r="D21" s="2" t="str">
        <f t="shared" si="1"/>
        <v/>
      </c>
      <c r="E21" s="2" t="str">
        <f t="shared" si="2"/>
        <v/>
      </c>
      <c r="F21" s="2" t="str">
        <f t="shared" si="3"/>
        <v/>
      </c>
      <c r="G21" s="2" t="str">
        <f t="shared" si="4"/>
        <v/>
      </c>
      <c r="H21" s="2" t="str">
        <f t="shared" si="5"/>
        <v/>
      </c>
      <c r="I21" s="2" t="str">
        <f t="shared" si="7"/>
        <v>O</v>
      </c>
      <c r="J21" s="3" t="s">
        <v>45</v>
      </c>
      <c r="K21" s="3" t="s">
        <v>573</v>
      </c>
      <c r="L21" s="3"/>
      <c r="M21" s="5"/>
      <c r="N21" s="5"/>
      <c r="O21" s="5" t="s">
        <v>133</v>
      </c>
      <c r="P21" s="3" t="s">
        <v>97</v>
      </c>
      <c r="Q21" s="4" t="s">
        <v>177</v>
      </c>
      <c r="R21" s="3" t="s">
        <v>206</v>
      </c>
      <c r="S21" s="4"/>
    </row>
    <row r="22" spans="1:27" ht="24.95" customHeight="1">
      <c r="A22" s="2">
        <v>20</v>
      </c>
      <c r="B22" s="2" t="str">
        <f t="shared" si="0"/>
        <v/>
      </c>
      <c r="C22" s="2" t="str">
        <f t="shared" si="6"/>
        <v>O</v>
      </c>
      <c r="D22" s="2" t="str">
        <f t="shared" si="1"/>
        <v/>
      </c>
      <c r="E22" s="2" t="str">
        <f t="shared" si="2"/>
        <v/>
      </c>
      <c r="F22" s="2" t="str">
        <f t="shared" si="3"/>
        <v>O</v>
      </c>
      <c r="G22" s="2" t="str">
        <f t="shared" si="4"/>
        <v/>
      </c>
      <c r="H22" s="2" t="str">
        <f t="shared" si="5"/>
        <v/>
      </c>
      <c r="I22" s="2" t="str">
        <f t="shared" si="7"/>
        <v/>
      </c>
      <c r="J22" s="3" t="s">
        <v>58</v>
      </c>
      <c r="K22" s="3" t="s">
        <v>574</v>
      </c>
      <c r="L22" s="3"/>
      <c r="M22" s="5"/>
      <c r="N22" s="5"/>
      <c r="O22" s="5" t="s">
        <v>160</v>
      </c>
      <c r="P22" s="3" t="s">
        <v>147</v>
      </c>
      <c r="Q22" s="4" t="s">
        <v>178</v>
      </c>
      <c r="R22" s="3" t="s">
        <v>205</v>
      </c>
      <c r="S22" s="4"/>
    </row>
    <row r="23" spans="1:27" ht="24.95" customHeight="1">
      <c r="A23" s="2">
        <v>21</v>
      </c>
      <c r="B23" s="2" t="str">
        <f t="shared" si="0"/>
        <v/>
      </c>
      <c r="C23" s="2" t="str">
        <f t="shared" si="6"/>
        <v/>
      </c>
      <c r="D23" s="2" t="str">
        <f t="shared" si="1"/>
        <v/>
      </c>
      <c r="E23" s="2" t="str">
        <f t="shared" si="2"/>
        <v/>
      </c>
      <c r="F23" s="2" t="str">
        <f t="shared" si="3"/>
        <v>O</v>
      </c>
      <c r="G23" s="2" t="str">
        <f t="shared" si="4"/>
        <v/>
      </c>
      <c r="H23" s="2" t="str">
        <f t="shared" si="5"/>
        <v/>
      </c>
      <c r="I23" s="2" t="str">
        <f t="shared" si="7"/>
        <v/>
      </c>
      <c r="J23" s="3" t="s">
        <v>56</v>
      </c>
      <c r="K23" s="3" t="s">
        <v>575</v>
      </c>
      <c r="L23" s="3" t="s">
        <v>576</v>
      </c>
      <c r="M23" s="5" t="s">
        <v>578</v>
      </c>
      <c r="N23" s="5" t="s">
        <v>579</v>
      </c>
      <c r="O23" s="5" t="s">
        <v>159</v>
      </c>
      <c r="P23" s="3" t="s">
        <v>179</v>
      </c>
      <c r="Q23" s="4" t="s">
        <v>180</v>
      </c>
      <c r="R23" s="3" t="s">
        <v>205</v>
      </c>
      <c r="S23" s="4"/>
    </row>
    <row r="24" spans="1:27" ht="24.95" customHeight="1">
      <c r="A24" s="2">
        <v>22</v>
      </c>
      <c r="B24" s="2" t="str">
        <f t="shared" si="0"/>
        <v/>
      </c>
      <c r="C24" s="2" t="str">
        <f t="shared" si="6"/>
        <v/>
      </c>
      <c r="D24" s="2" t="str">
        <f t="shared" si="1"/>
        <v/>
      </c>
      <c r="E24" s="2" t="str">
        <f t="shared" si="2"/>
        <v/>
      </c>
      <c r="F24" s="2" t="str">
        <f t="shared" si="3"/>
        <v/>
      </c>
      <c r="G24" s="2" t="str">
        <f t="shared" si="4"/>
        <v>O</v>
      </c>
      <c r="H24" s="2" t="str">
        <f t="shared" si="5"/>
        <v>O</v>
      </c>
      <c r="I24" s="2" t="str">
        <f t="shared" si="7"/>
        <v/>
      </c>
      <c r="J24" s="3" t="s">
        <v>14</v>
      </c>
      <c r="K24" s="3" t="s">
        <v>580</v>
      </c>
      <c r="L24" s="3" t="s">
        <v>581</v>
      </c>
      <c r="M24" s="5"/>
      <c r="N24" s="5"/>
      <c r="O24" s="5" t="s">
        <v>71</v>
      </c>
      <c r="P24" s="3" t="s">
        <v>70</v>
      </c>
      <c r="Q24" s="3" t="s">
        <v>104</v>
      </c>
      <c r="R24" s="3"/>
      <c r="S24" s="4"/>
    </row>
    <row r="25" spans="1:27" ht="24.95" customHeight="1">
      <c r="A25" s="2">
        <v>23</v>
      </c>
      <c r="B25" s="2" t="str">
        <f t="shared" si="0"/>
        <v/>
      </c>
      <c r="C25" s="2" t="str">
        <f t="shared" si="6"/>
        <v/>
      </c>
      <c r="D25" s="2" t="str">
        <f t="shared" si="1"/>
        <v/>
      </c>
      <c r="E25" s="2" t="str">
        <f t="shared" si="2"/>
        <v/>
      </c>
      <c r="F25" s="2" t="str">
        <f t="shared" si="3"/>
        <v/>
      </c>
      <c r="G25" s="2" t="str">
        <f t="shared" si="4"/>
        <v/>
      </c>
      <c r="H25" s="2" t="str">
        <f t="shared" si="5"/>
        <v/>
      </c>
      <c r="I25" s="2" t="str">
        <f t="shared" si="7"/>
        <v>O</v>
      </c>
      <c r="J25" s="3" t="s">
        <v>37</v>
      </c>
      <c r="K25" s="3" t="s">
        <v>731</v>
      </c>
      <c r="L25" s="3"/>
      <c r="M25" s="5"/>
      <c r="N25" s="5"/>
      <c r="O25" s="5" t="s">
        <v>582</v>
      </c>
      <c r="P25" s="3" t="s">
        <v>89</v>
      </c>
      <c r="Q25" s="3" t="s">
        <v>104</v>
      </c>
      <c r="R25" s="3" t="s">
        <v>205</v>
      </c>
      <c r="S25" s="4"/>
    </row>
    <row r="26" spans="1:27" ht="24.95" customHeight="1">
      <c r="A26" s="2">
        <v>24</v>
      </c>
      <c r="B26" s="2" t="str">
        <f t="shared" si="0"/>
        <v/>
      </c>
      <c r="C26" s="2" t="str">
        <f t="shared" si="6"/>
        <v/>
      </c>
      <c r="D26" s="2" t="str">
        <f t="shared" si="1"/>
        <v/>
      </c>
      <c r="E26" s="2" t="str">
        <f t="shared" si="2"/>
        <v/>
      </c>
      <c r="F26" s="2" t="str">
        <f t="shared" si="3"/>
        <v/>
      </c>
      <c r="G26" s="2" t="str">
        <f t="shared" si="4"/>
        <v>O</v>
      </c>
      <c r="H26" s="2" t="str">
        <f t="shared" si="5"/>
        <v/>
      </c>
      <c r="I26" s="2" t="str">
        <f t="shared" si="7"/>
        <v/>
      </c>
      <c r="J26" s="3" t="s">
        <v>36</v>
      </c>
      <c r="K26" s="3" t="s">
        <v>583</v>
      </c>
      <c r="L26" s="3"/>
      <c r="M26" s="5"/>
      <c r="N26" s="5"/>
      <c r="O26" s="5" t="s">
        <v>126</v>
      </c>
      <c r="P26" s="3" t="s">
        <v>88</v>
      </c>
      <c r="Q26" s="3" t="s">
        <v>104</v>
      </c>
      <c r="R26" s="3" t="s">
        <v>205</v>
      </c>
      <c r="S26" s="4"/>
    </row>
    <row r="27" spans="1:27" ht="24.95" customHeight="1">
      <c r="A27" s="2">
        <v>25</v>
      </c>
      <c r="B27" s="2" t="str">
        <f t="shared" si="0"/>
        <v/>
      </c>
      <c r="C27" s="2" t="str">
        <f t="shared" si="6"/>
        <v/>
      </c>
      <c r="D27" s="2" t="str">
        <f t="shared" si="1"/>
        <v/>
      </c>
      <c r="E27" s="2" t="str">
        <f t="shared" si="2"/>
        <v/>
      </c>
      <c r="F27" s="2" t="str">
        <f t="shared" si="3"/>
        <v/>
      </c>
      <c r="G27" s="2" t="str">
        <f t="shared" si="4"/>
        <v/>
      </c>
      <c r="H27" s="2" t="str">
        <f t="shared" si="5"/>
        <v/>
      </c>
      <c r="I27" s="2" t="str">
        <f t="shared" si="7"/>
        <v>O</v>
      </c>
      <c r="J27" s="3" t="s">
        <v>59</v>
      </c>
      <c r="K27" s="3" t="s">
        <v>584</v>
      </c>
      <c r="L27" s="3"/>
      <c r="M27" s="5"/>
      <c r="N27" s="5"/>
      <c r="O27" s="5" t="s">
        <v>161</v>
      </c>
      <c r="P27" s="3" t="s">
        <v>181</v>
      </c>
      <c r="Q27" s="4" t="s">
        <v>182</v>
      </c>
      <c r="R27" s="3" t="s">
        <v>205</v>
      </c>
      <c r="S27" s="4"/>
    </row>
    <row r="28" spans="1:27" ht="24.95" customHeight="1">
      <c r="A28" s="2">
        <v>26</v>
      </c>
      <c r="B28" s="2" t="str">
        <f t="shared" si="0"/>
        <v/>
      </c>
      <c r="C28" s="2" t="str">
        <f t="shared" si="6"/>
        <v/>
      </c>
      <c r="D28" s="2" t="str">
        <f t="shared" si="1"/>
        <v>O</v>
      </c>
      <c r="E28" s="2" t="str">
        <f t="shared" si="2"/>
        <v/>
      </c>
      <c r="F28" s="2" t="str">
        <f t="shared" si="3"/>
        <v/>
      </c>
      <c r="G28" s="2" t="str">
        <f t="shared" si="4"/>
        <v/>
      </c>
      <c r="H28" s="2" t="str">
        <f t="shared" si="5"/>
        <v/>
      </c>
      <c r="I28" s="2" t="str">
        <f t="shared" si="7"/>
        <v/>
      </c>
      <c r="J28" s="3" t="s">
        <v>46</v>
      </c>
      <c r="K28" s="3" t="s">
        <v>732</v>
      </c>
      <c r="L28" s="3"/>
      <c r="M28" s="5"/>
      <c r="N28" s="5"/>
      <c r="O28" s="5" t="s">
        <v>134</v>
      </c>
      <c r="P28" s="3" t="s">
        <v>100</v>
      </c>
      <c r="Q28" s="3" t="s">
        <v>104</v>
      </c>
      <c r="R28" s="3" t="s">
        <v>206</v>
      </c>
      <c r="S28" s="4"/>
    </row>
    <row r="29" spans="1:27" ht="24.95" customHeight="1">
      <c r="A29" s="2">
        <v>27</v>
      </c>
      <c r="B29" s="2" t="str">
        <f t="shared" si="0"/>
        <v/>
      </c>
      <c r="C29" s="2" t="str">
        <f t="shared" si="6"/>
        <v/>
      </c>
      <c r="D29" s="2" t="str">
        <f t="shared" si="1"/>
        <v/>
      </c>
      <c r="E29" s="2" t="str">
        <f t="shared" si="2"/>
        <v/>
      </c>
      <c r="F29" s="2" t="str">
        <f t="shared" si="3"/>
        <v/>
      </c>
      <c r="G29" s="2" t="str">
        <f t="shared" si="4"/>
        <v>O</v>
      </c>
      <c r="H29" s="2" t="str">
        <f t="shared" si="5"/>
        <v/>
      </c>
      <c r="I29" s="2" t="str">
        <f t="shared" si="7"/>
        <v/>
      </c>
      <c r="J29" s="3" t="s">
        <v>16</v>
      </c>
      <c r="K29" s="16" t="s">
        <v>586</v>
      </c>
      <c r="L29" s="3" t="s">
        <v>587</v>
      </c>
      <c r="M29" s="5"/>
      <c r="N29" s="5"/>
      <c r="O29" s="5" t="s">
        <v>585</v>
      </c>
      <c r="P29" s="3" t="s">
        <v>73</v>
      </c>
      <c r="Q29" s="4" t="s">
        <v>183</v>
      </c>
      <c r="R29" s="3" t="s">
        <v>205</v>
      </c>
      <c r="S29" s="4"/>
    </row>
    <row r="30" spans="1:27" s="34" customFormat="1" ht="24.95" customHeight="1">
      <c r="A30" s="32">
        <v>28</v>
      </c>
      <c r="B30" s="32" t="str">
        <f t="shared" si="0"/>
        <v/>
      </c>
      <c r="C30" s="32" t="str">
        <f t="shared" si="6"/>
        <v/>
      </c>
      <c r="D30" s="32" t="str">
        <f t="shared" si="1"/>
        <v/>
      </c>
      <c r="E30" s="32" t="str">
        <f t="shared" si="2"/>
        <v/>
      </c>
      <c r="F30" s="32" t="str">
        <f t="shared" si="3"/>
        <v/>
      </c>
      <c r="G30" s="32" t="str">
        <f t="shared" si="4"/>
        <v/>
      </c>
      <c r="H30" s="32" t="str">
        <f t="shared" si="5"/>
        <v/>
      </c>
      <c r="I30" s="32" t="str">
        <f t="shared" si="7"/>
        <v>O</v>
      </c>
      <c r="J30" s="33" t="s">
        <v>758</v>
      </c>
      <c r="K30" s="33" t="s">
        <v>778</v>
      </c>
      <c r="L30" s="33"/>
      <c r="M30" s="37"/>
      <c r="N30" s="37"/>
      <c r="O30" s="37" t="s">
        <v>757</v>
      </c>
      <c r="P30" s="33" t="s">
        <v>64</v>
      </c>
      <c r="Q30" s="33" t="s">
        <v>104</v>
      </c>
      <c r="R30" s="33"/>
      <c r="S30" s="38"/>
      <c r="T30" s="36"/>
      <c r="U30" s="36"/>
      <c r="V30" s="36"/>
      <c r="W30" s="36"/>
      <c r="X30" s="36"/>
      <c r="Y30" s="36"/>
      <c r="Z30" s="36"/>
      <c r="AA30" s="36"/>
    </row>
    <row r="31" spans="1:27" ht="24.95" customHeight="1">
      <c r="A31" s="2">
        <v>29</v>
      </c>
      <c r="B31" s="2" t="str">
        <f t="shared" si="0"/>
        <v/>
      </c>
      <c r="C31" s="2" t="str">
        <f t="shared" si="6"/>
        <v>O</v>
      </c>
      <c r="D31" s="2" t="str">
        <f t="shared" si="1"/>
        <v/>
      </c>
      <c r="E31" s="2" t="str">
        <f t="shared" si="2"/>
        <v/>
      </c>
      <c r="F31" s="2" t="str">
        <f t="shared" si="3"/>
        <v/>
      </c>
      <c r="G31" s="2" t="str">
        <f t="shared" si="4"/>
        <v/>
      </c>
      <c r="H31" s="2" t="str">
        <f t="shared" si="5"/>
        <v/>
      </c>
      <c r="I31" s="2" t="str">
        <f t="shared" si="7"/>
        <v/>
      </c>
      <c r="J31" s="3" t="s">
        <v>34</v>
      </c>
      <c r="K31" s="3" t="s">
        <v>588</v>
      </c>
      <c r="L31" s="3" t="s">
        <v>589</v>
      </c>
      <c r="M31" s="5"/>
      <c r="N31" s="5"/>
      <c r="O31" s="5" t="s">
        <v>125</v>
      </c>
      <c r="P31" s="3" t="s">
        <v>86</v>
      </c>
      <c r="Q31" s="4" t="s">
        <v>184</v>
      </c>
      <c r="R31" s="3" t="s">
        <v>205</v>
      </c>
      <c r="S31" s="4"/>
    </row>
    <row r="32" spans="1:27" ht="24.95" customHeight="1">
      <c r="A32" s="2">
        <v>30</v>
      </c>
      <c r="B32" s="2" t="str">
        <f t="shared" si="0"/>
        <v/>
      </c>
      <c r="C32" s="2" t="str">
        <f t="shared" si="6"/>
        <v>O</v>
      </c>
      <c r="D32" s="2" t="str">
        <f t="shared" si="1"/>
        <v>O</v>
      </c>
      <c r="E32" s="2" t="str">
        <f t="shared" si="2"/>
        <v/>
      </c>
      <c r="F32" s="2" t="str">
        <f t="shared" si="3"/>
        <v/>
      </c>
      <c r="G32" s="2" t="str">
        <f t="shared" si="4"/>
        <v/>
      </c>
      <c r="H32" s="2" t="str">
        <f t="shared" si="5"/>
        <v/>
      </c>
      <c r="I32" s="2" t="str">
        <f t="shared" si="7"/>
        <v/>
      </c>
      <c r="J32" s="3" t="s">
        <v>43</v>
      </c>
      <c r="K32" s="3" t="s">
        <v>590</v>
      </c>
      <c r="L32" s="3"/>
      <c r="M32" s="5"/>
      <c r="N32" s="5"/>
      <c r="O32" s="5" t="s">
        <v>185</v>
      </c>
      <c r="P32" s="3" t="s">
        <v>148</v>
      </c>
      <c r="Q32" s="4" t="s">
        <v>186</v>
      </c>
      <c r="R32" s="3"/>
      <c r="S32" s="4"/>
    </row>
    <row r="33" spans="1:27" ht="24.95" customHeight="1">
      <c r="A33" s="2">
        <v>31</v>
      </c>
      <c r="B33" s="2" t="str">
        <f t="shared" si="0"/>
        <v/>
      </c>
      <c r="C33" s="2" t="str">
        <f t="shared" si="6"/>
        <v/>
      </c>
      <c r="D33" s="2" t="str">
        <f t="shared" si="1"/>
        <v/>
      </c>
      <c r="E33" s="2" t="str">
        <f t="shared" si="2"/>
        <v/>
      </c>
      <c r="F33" s="2" t="str">
        <f t="shared" si="3"/>
        <v/>
      </c>
      <c r="G33" s="2" t="str">
        <f t="shared" si="4"/>
        <v/>
      </c>
      <c r="H33" s="2" t="str">
        <f t="shared" si="5"/>
        <v/>
      </c>
      <c r="I33" s="2" t="str">
        <f t="shared" si="7"/>
        <v>O</v>
      </c>
      <c r="J33" s="3" t="s">
        <v>27</v>
      </c>
      <c r="K33" s="3" t="s">
        <v>591</v>
      </c>
      <c r="L33" s="3"/>
      <c r="M33" s="5"/>
      <c r="N33" s="5"/>
      <c r="O33" s="5" t="s">
        <v>108</v>
      </c>
      <c r="P33" s="3" t="s">
        <v>7</v>
      </c>
      <c r="Q33" s="4" t="s">
        <v>187</v>
      </c>
      <c r="R33" s="3"/>
      <c r="S33" s="7" t="s">
        <v>215</v>
      </c>
    </row>
    <row r="34" spans="1:27" ht="24.95" customHeight="1">
      <c r="A34" s="2">
        <v>32</v>
      </c>
      <c r="B34" s="2" t="str">
        <f t="shared" si="0"/>
        <v>O</v>
      </c>
      <c r="C34" s="2" t="str">
        <f t="shared" si="6"/>
        <v/>
      </c>
      <c r="D34" s="2" t="str">
        <f t="shared" si="1"/>
        <v/>
      </c>
      <c r="E34" s="2" t="str">
        <f t="shared" si="2"/>
        <v/>
      </c>
      <c r="F34" s="2" t="str">
        <f t="shared" si="3"/>
        <v/>
      </c>
      <c r="G34" s="2" t="str">
        <f t="shared" si="4"/>
        <v/>
      </c>
      <c r="H34" s="2" t="str">
        <f t="shared" si="5"/>
        <v/>
      </c>
      <c r="I34" s="2" t="str">
        <f t="shared" si="7"/>
        <v/>
      </c>
      <c r="J34" s="3" t="s">
        <v>40</v>
      </c>
      <c r="K34" s="3" t="s">
        <v>592</v>
      </c>
      <c r="L34" s="3"/>
      <c r="M34" s="5"/>
      <c r="N34" s="5"/>
      <c r="O34" s="5" t="s">
        <v>129</v>
      </c>
      <c r="P34" s="3" t="s">
        <v>92</v>
      </c>
      <c r="Q34" s="3" t="s">
        <v>104</v>
      </c>
      <c r="R34" s="3" t="s">
        <v>205</v>
      </c>
      <c r="S34" s="4"/>
    </row>
    <row r="35" spans="1:27" ht="24.95" customHeight="1">
      <c r="A35" s="2">
        <v>33</v>
      </c>
      <c r="B35" s="2" t="str">
        <f t="shared" ref="B35:B63" si="8">IF(COUNTIF(P35,"*공항*"),"O",IF(COUNTIF(P35,"*항만*"),"O",IF(COUNTIF(P35,"*플랜트*"),"O",IF(COUNTIF(P35,"*구조*"),"O",""))))</f>
        <v/>
      </c>
      <c r="C35" s="2" t="str">
        <f t="shared" si="6"/>
        <v/>
      </c>
      <c r="D35" s="2" t="str">
        <f t="shared" ref="D35:D63" si="9">IF(COUNTIF(P35,"*기계*"),"O",IF(COUNTIF(P35,"*역학*"),"O",IF(COUNTIF(P35,"*자동차*"),"O","")))</f>
        <v>O</v>
      </c>
      <c r="E35" s="2" t="str">
        <f t="shared" ref="E35:E63" si="10">IF(COUNTIF(P35,"*격자*"),"O",IF(COUNTIF(P35,"*메쉬*"),"O",""))</f>
        <v/>
      </c>
      <c r="F35" s="2" t="str">
        <f t="shared" ref="F35:F63" si="11">IF(COUNTIF(P35,"*cad*"),"O",IF(COUNTIF(P35,"*cam*"),"O",IF(COUNTIF(P35,"*cae*"),"O","")))</f>
        <v/>
      </c>
      <c r="G35" s="2" t="str">
        <f t="shared" ref="G35:G63" si="12">IF(COUNTIF(P35,"*전파*"),"O",IF(COUNTIF(P35,"*전자기*"),"O",IF(COUNTIF(P35,"*RFID*"),"O",IF(COUNTIF(P35,"*전자*"),"O",IF(COUNTIF(P35,"*방송*"),"O","")))))</f>
        <v>O</v>
      </c>
      <c r="H35" s="2" t="str">
        <f t="shared" ref="H35:H61" si="13">IF(COUNTIF(P35,"*시험*"),"O",IF(COUNTIF(P35,"*성능*"),"O",IF(COUNTIF(P35,"*검사*"),"O","")))</f>
        <v/>
      </c>
      <c r="I35" s="2" t="str">
        <f t="shared" si="7"/>
        <v/>
      </c>
      <c r="J35" s="3" t="s">
        <v>19</v>
      </c>
      <c r="K35" s="3" t="s">
        <v>593</v>
      </c>
      <c r="L35" s="3" t="s">
        <v>594</v>
      </c>
      <c r="M35" s="5"/>
      <c r="N35" s="5"/>
      <c r="O35" s="5" t="s">
        <v>188</v>
      </c>
      <c r="P35" s="3" t="s">
        <v>155</v>
      </c>
      <c r="Q35" s="3" t="s">
        <v>104</v>
      </c>
      <c r="R35" s="3"/>
      <c r="S35" s="4"/>
    </row>
    <row r="36" spans="1:27" ht="24.95" customHeight="1">
      <c r="A36" s="2">
        <v>34</v>
      </c>
      <c r="B36" s="2" t="str">
        <f t="shared" si="8"/>
        <v>O</v>
      </c>
      <c r="C36" s="2" t="str">
        <f t="shared" ref="C36:C63" si="14">IF(COUNTIF(P36,"*열*"),"O",IF(COUNTIF(P36,"*금형*"),"O",IF(COUNTIF(P36,"*사출*"),"O","")))</f>
        <v/>
      </c>
      <c r="D36" s="2" t="str">
        <f t="shared" si="9"/>
        <v/>
      </c>
      <c r="E36" s="2" t="str">
        <f t="shared" si="10"/>
        <v/>
      </c>
      <c r="F36" s="2" t="str">
        <f t="shared" si="11"/>
        <v/>
      </c>
      <c r="G36" s="2" t="str">
        <f t="shared" si="12"/>
        <v/>
      </c>
      <c r="H36" s="2" t="str">
        <f t="shared" si="13"/>
        <v/>
      </c>
      <c r="I36" s="2" t="str">
        <f t="shared" si="7"/>
        <v/>
      </c>
      <c r="J36" s="4" t="s">
        <v>140</v>
      </c>
      <c r="K36" s="15" t="s">
        <v>595</v>
      </c>
      <c r="L36" s="4"/>
      <c r="M36" s="5"/>
      <c r="N36" s="5"/>
      <c r="O36" s="5" t="s">
        <v>107</v>
      </c>
      <c r="P36" s="3" t="s">
        <v>4</v>
      </c>
      <c r="Q36" s="4" t="s">
        <v>189</v>
      </c>
      <c r="R36" s="3" t="s">
        <v>205</v>
      </c>
      <c r="S36" s="7" t="s">
        <v>216</v>
      </c>
    </row>
    <row r="37" spans="1:27" ht="24.95" customHeight="1">
      <c r="A37" s="2">
        <v>35</v>
      </c>
      <c r="B37" s="2" t="str">
        <f t="shared" si="8"/>
        <v>O</v>
      </c>
      <c r="C37" s="2" t="str">
        <f t="shared" si="14"/>
        <v/>
      </c>
      <c r="D37" s="2" t="str">
        <f t="shared" si="9"/>
        <v/>
      </c>
      <c r="E37" s="2" t="str">
        <f t="shared" si="10"/>
        <v/>
      </c>
      <c r="F37" s="2" t="str">
        <f t="shared" si="11"/>
        <v/>
      </c>
      <c r="G37" s="2" t="str">
        <f t="shared" si="12"/>
        <v/>
      </c>
      <c r="H37" s="2" t="str">
        <f t="shared" si="13"/>
        <v/>
      </c>
      <c r="I37" s="2" t="str">
        <f t="shared" si="7"/>
        <v/>
      </c>
      <c r="J37" s="3" t="s">
        <v>47</v>
      </c>
      <c r="K37" s="3" t="s">
        <v>733</v>
      </c>
      <c r="L37" s="17" t="s">
        <v>734</v>
      </c>
      <c r="M37" s="5"/>
      <c r="N37" s="5"/>
      <c r="O37" s="5" t="s">
        <v>135</v>
      </c>
      <c r="P37" s="3" t="s">
        <v>99</v>
      </c>
      <c r="Q37" s="3" t="s">
        <v>104</v>
      </c>
      <c r="R37" s="3" t="s">
        <v>206</v>
      </c>
      <c r="S37" s="4"/>
    </row>
    <row r="38" spans="1:27" ht="24.95" customHeight="1">
      <c r="A38" s="2">
        <v>36</v>
      </c>
      <c r="B38" s="2" t="str">
        <f t="shared" si="8"/>
        <v/>
      </c>
      <c r="C38" s="2" t="str">
        <f t="shared" si="14"/>
        <v/>
      </c>
      <c r="D38" s="2" t="str">
        <f t="shared" si="9"/>
        <v>O</v>
      </c>
      <c r="E38" s="2" t="str">
        <f t="shared" si="10"/>
        <v/>
      </c>
      <c r="F38" s="2" t="str">
        <f t="shared" si="11"/>
        <v/>
      </c>
      <c r="G38" s="2" t="str">
        <f t="shared" si="12"/>
        <v/>
      </c>
      <c r="H38" s="2" t="str">
        <f t="shared" si="13"/>
        <v/>
      </c>
      <c r="I38" s="2" t="str">
        <f t="shared" si="7"/>
        <v/>
      </c>
      <c r="J38" s="3" t="s">
        <v>20</v>
      </c>
      <c r="K38" s="3" t="s">
        <v>735</v>
      </c>
      <c r="L38" s="3"/>
      <c r="M38" s="5"/>
      <c r="N38" s="5"/>
      <c r="O38" s="5" t="s">
        <v>118</v>
      </c>
      <c r="P38" s="3" t="s">
        <v>77</v>
      </c>
      <c r="Q38" s="4" t="s">
        <v>190</v>
      </c>
      <c r="R38" s="3" t="s">
        <v>205</v>
      </c>
      <c r="S38" s="7" t="s">
        <v>211</v>
      </c>
    </row>
    <row r="39" spans="1:27" ht="24.95" customHeight="1">
      <c r="A39" s="2">
        <v>37</v>
      </c>
      <c r="B39" s="2" t="str">
        <f t="shared" si="8"/>
        <v/>
      </c>
      <c r="C39" s="2" t="str">
        <f t="shared" si="14"/>
        <v/>
      </c>
      <c r="D39" s="2" t="str">
        <f t="shared" si="9"/>
        <v>O</v>
      </c>
      <c r="E39" s="2" t="str">
        <f t="shared" si="10"/>
        <v/>
      </c>
      <c r="F39" s="2" t="str">
        <f t="shared" si="11"/>
        <v/>
      </c>
      <c r="G39" s="2" t="str">
        <f t="shared" si="12"/>
        <v/>
      </c>
      <c r="H39" s="2" t="str">
        <f t="shared" si="13"/>
        <v/>
      </c>
      <c r="I39" s="2" t="str">
        <f t="shared" si="7"/>
        <v/>
      </c>
      <c r="J39" s="3" t="s">
        <v>33</v>
      </c>
      <c r="K39" s="3" t="s">
        <v>736</v>
      </c>
      <c r="L39" s="3"/>
      <c r="M39" s="5"/>
      <c r="N39" s="5"/>
      <c r="O39" s="5" t="s">
        <v>124</v>
      </c>
      <c r="P39" s="3" t="s">
        <v>85</v>
      </c>
      <c r="Q39" s="3" t="s">
        <v>104</v>
      </c>
      <c r="R39" s="3"/>
      <c r="S39" s="4"/>
    </row>
    <row r="40" spans="1:27" ht="24.95" customHeight="1">
      <c r="A40" s="2">
        <v>38</v>
      </c>
      <c r="B40" s="2" t="str">
        <f t="shared" si="8"/>
        <v/>
      </c>
      <c r="C40" s="2" t="str">
        <f t="shared" si="14"/>
        <v/>
      </c>
      <c r="D40" s="2" t="str">
        <f t="shared" si="9"/>
        <v>O</v>
      </c>
      <c r="E40" s="2" t="str">
        <f t="shared" si="10"/>
        <v/>
      </c>
      <c r="F40" s="2" t="str">
        <f t="shared" si="11"/>
        <v/>
      </c>
      <c r="G40" s="2" t="str">
        <f t="shared" si="12"/>
        <v/>
      </c>
      <c r="H40" s="2" t="str">
        <f t="shared" si="13"/>
        <v/>
      </c>
      <c r="I40" s="2" t="str">
        <f t="shared" si="7"/>
        <v/>
      </c>
      <c r="J40" s="3" t="s">
        <v>48</v>
      </c>
      <c r="K40" s="3" t="s">
        <v>596</v>
      </c>
      <c r="L40" s="3"/>
      <c r="M40" s="5"/>
      <c r="N40" s="5"/>
      <c r="O40" s="5" t="s">
        <v>136</v>
      </c>
      <c r="P40" s="3" t="s">
        <v>98</v>
      </c>
      <c r="Q40" s="3" t="s">
        <v>104</v>
      </c>
      <c r="R40" s="3" t="s">
        <v>206</v>
      </c>
      <c r="S40" s="4"/>
    </row>
    <row r="41" spans="1:27" s="34" customFormat="1" ht="24.95" customHeight="1">
      <c r="A41" s="32">
        <v>39</v>
      </c>
      <c r="B41" s="32" t="str">
        <f t="shared" si="8"/>
        <v/>
      </c>
      <c r="C41" s="32" t="str">
        <f t="shared" si="14"/>
        <v/>
      </c>
      <c r="D41" s="32" t="str">
        <f t="shared" si="9"/>
        <v>O</v>
      </c>
      <c r="E41" s="32" t="str">
        <f t="shared" si="10"/>
        <v/>
      </c>
      <c r="F41" s="32" t="str">
        <f t="shared" si="11"/>
        <v/>
      </c>
      <c r="G41" s="32" t="str">
        <f t="shared" si="12"/>
        <v/>
      </c>
      <c r="H41" s="32" t="str">
        <f t="shared" si="13"/>
        <v/>
      </c>
      <c r="I41" s="32" t="str">
        <f t="shared" si="7"/>
        <v/>
      </c>
      <c r="J41" s="33" t="s">
        <v>779</v>
      </c>
      <c r="K41" s="33" t="s">
        <v>780</v>
      </c>
      <c r="L41" s="33"/>
      <c r="M41" s="37"/>
      <c r="N41" s="37"/>
      <c r="O41" s="33"/>
      <c r="P41" s="33" t="s">
        <v>218</v>
      </c>
      <c r="Q41" s="33" t="s">
        <v>219</v>
      </c>
      <c r="R41" s="33"/>
      <c r="S41" s="35" t="s">
        <v>217</v>
      </c>
      <c r="T41" s="36"/>
      <c r="U41" s="36"/>
      <c r="V41" s="36"/>
      <c r="W41" s="36"/>
      <c r="X41" s="36"/>
      <c r="Y41" s="36"/>
      <c r="Z41" s="36"/>
      <c r="AA41" s="36"/>
    </row>
    <row r="42" spans="1:27" ht="24.95" customHeight="1">
      <c r="A42" s="2">
        <v>40</v>
      </c>
      <c r="B42" s="2" t="str">
        <f t="shared" si="8"/>
        <v/>
      </c>
      <c r="C42" s="2" t="str">
        <f t="shared" si="14"/>
        <v/>
      </c>
      <c r="D42" s="2" t="str">
        <f t="shared" si="9"/>
        <v/>
      </c>
      <c r="E42" s="2" t="str">
        <f t="shared" si="10"/>
        <v/>
      </c>
      <c r="F42" s="2" t="str">
        <f t="shared" si="11"/>
        <v/>
      </c>
      <c r="G42" s="2" t="str">
        <f t="shared" si="12"/>
        <v/>
      </c>
      <c r="H42" s="2" t="str">
        <f t="shared" si="13"/>
        <v/>
      </c>
      <c r="I42" s="2" t="str">
        <f t="shared" si="7"/>
        <v>O</v>
      </c>
      <c r="J42" s="3" t="s">
        <v>49</v>
      </c>
      <c r="K42" s="3" t="s">
        <v>597</v>
      </c>
      <c r="L42" s="3"/>
      <c r="M42" s="5"/>
      <c r="N42" s="5"/>
      <c r="O42" s="5" t="s">
        <v>137</v>
      </c>
      <c r="P42" s="3" t="s">
        <v>101</v>
      </c>
      <c r="Q42" s="3" t="s">
        <v>104</v>
      </c>
      <c r="R42" s="3" t="s">
        <v>206</v>
      </c>
      <c r="S42" s="4"/>
    </row>
    <row r="43" spans="1:27" ht="24.95" customHeight="1">
      <c r="A43" s="2">
        <v>41</v>
      </c>
      <c r="B43" s="2" t="str">
        <f t="shared" si="8"/>
        <v/>
      </c>
      <c r="C43" s="2" t="str">
        <f t="shared" si="14"/>
        <v>O</v>
      </c>
      <c r="D43" s="2" t="str">
        <f t="shared" si="9"/>
        <v/>
      </c>
      <c r="E43" s="2" t="str">
        <f t="shared" si="10"/>
        <v/>
      </c>
      <c r="F43" s="2" t="str">
        <f t="shared" si="11"/>
        <v>O</v>
      </c>
      <c r="G43" s="2" t="str">
        <f t="shared" si="12"/>
        <v/>
      </c>
      <c r="H43" s="2" t="str">
        <f t="shared" si="13"/>
        <v/>
      </c>
      <c r="I43" s="2" t="str">
        <f t="shared" si="7"/>
        <v/>
      </c>
      <c r="J43" s="3" t="s">
        <v>29</v>
      </c>
      <c r="K43" s="3" t="s">
        <v>598</v>
      </c>
      <c r="L43" s="3" t="s">
        <v>599</v>
      </c>
      <c r="M43" s="5" t="s">
        <v>600</v>
      </c>
      <c r="N43" s="5"/>
      <c r="O43" s="5" t="s">
        <v>109</v>
      </c>
      <c r="P43" s="3" t="s">
        <v>66</v>
      </c>
      <c r="Q43" s="4" t="s">
        <v>191</v>
      </c>
      <c r="R43" s="3"/>
      <c r="S43" s="7" t="s">
        <v>220</v>
      </c>
    </row>
    <row r="44" spans="1:27" ht="24.95" customHeight="1">
      <c r="A44" s="2">
        <v>42</v>
      </c>
      <c r="B44" s="2" t="str">
        <f t="shared" si="8"/>
        <v/>
      </c>
      <c r="C44" s="2" t="str">
        <f t="shared" si="14"/>
        <v/>
      </c>
      <c r="D44" s="2" t="str">
        <f t="shared" si="9"/>
        <v/>
      </c>
      <c r="E44" s="2" t="str">
        <f t="shared" si="10"/>
        <v/>
      </c>
      <c r="F44" s="2" t="str">
        <f t="shared" si="11"/>
        <v>O</v>
      </c>
      <c r="G44" s="2" t="str">
        <f t="shared" si="12"/>
        <v/>
      </c>
      <c r="H44" s="2" t="str">
        <f t="shared" si="13"/>
        <v/>
      </c>
      <c r="I44" s="2" t="str">
        <f t="shared" si="7"/>
        <v/>
      </c>
      <c r="J44" s="3" t="s">
        <v>60</v>
      </c>
      <c r="K44" s="3" t="s">
        <v>601</v>
      </c>
      <c r="L44" s="3"/>
      <c r="M44" s="5"/>
      <c r="N44" s="5"/>
      <c r="O44" s="5" t="s">
        <v>162</v>
      </c>
      <c r="P44" s="3" t="s">
        <v>149</v>
      </c>
      <c r="Q44" s="4" t="s">
        <v>192</v>
      </c>
      <c r="R44" s="3" t="s">
        <v>205</v>
      </c>
      <c r="S44" s="4"/>
    </row>
    <row r="45" spans="1:27" ht="24.95" customHeight="1">
      <c r="A45" s="2">
        <v>43</v>
      </c>
      <c r="B45" s="2" t="str">
        <f t="shared" si="8"/>
        <v>O</v>
      </c>
      <c r="C45" s="2" t="str">
        <f t="shared" si="14"/>
        <v/>
      </c>
      <c r="D45" s="2" t="str">
        <f t="shared" si="9"/>
        <v/>
      </c>
      <c r="E45" s="2" t="str">
        <f t="shared" si="10"/>
        <v/>
      </c>
      <c r="F45" s="2" t="str">
        <f t="shared" si="11"/>
        <v/>
      </c>
      <c r="G45" s="2" t="str">
        <f t="shared" si="12"/>
        <v/>
      </c>
      <c r="H45" s="2" t="str">
        <f t="shared" si="13"/>
        <v/>
      </c>
      <c r="I45" s="2" t="str">
        <f t="shared" si="7"/>
        <v/>
      </c>
      <c r="J45" s="3" t="s">
        <v>61</v>
      </c>
      <c r="K45" s="3" t="s">
        <v>602</v>
      </c>
      <c r="L45" s="3"/>
      <c r="M45" s="5"/>
      <c r="N45" s="5"/>
      <c r="O45" s="5" t="s">
        <v>151</v>
      </c>
      <c r="P45" s="3" t="s">
        <v>150</v>
      </c>
      <c r="Q45" s="3" t="s">
        <v>104</v>
      </c>
      <c r="R45" s="3" t="s">
        <v>205</v>
      </c>
      <c r="S45" s="4"/>
    </row>
    <row r="46" spans="1:27" s="34" customFormat="1" ht="24.95" customHeight="1">
      <c r="A46" s="32">
        <v>44</v>
      </c>
      <c r="B46" s="32" t="str">
        <f t="shared" si="8"/>
        <v>O</v>
      </c>
      <c r="C46" s="32" t="str">
        <f t="shared" si="14"/>
        <v/>
      </c>
      <c r="D46" s="32" t="str">
        <f t="shared" si="9"/>
        <v/>
      </c>
      <c r="E46" s="32" t="str">
        <f t="shared" si="10"/>
        <v/>
      </c>
      <c r="F46" s="32" t="str">
        <f t="shared" si="11"/>
        <v>O</v>
      </c>
      <c r="G46" s="32" t="str">
        <f t="shared" si="12"/>
        <v/>
      </c>
      <c r="H46" s="32" t="str">
        <f t="shared" si="13"/>
        <v/>
      </c>
      <c r="I46" s="32" t="str">
        <f t="shared" si="7"/>
        <v/>
      </c>
      <c r="J46" s="33" t="s">
        <v>782</v>
      </c>
      <c r="K46" s="33" t="s">
        <v>783</v>
      </c>
      <c r="L46" s="33"/>
      <c r="M46" s="37"/>
      <c r="N46" s="37"/>
      <c r="O46" s="37" t="s">
        <v>781</v>
      </c>
      <c r="P46" s="33" t="s">
        <v>152</v>
      </c>
      <c r="Q46" s="33" t="s">
        <v>104</v>
      </c>
      <c r="R46" s="33" t="s">
        <v>205</v>
      </c>
      <c r="S46" s="38"/>
      <c r="T46" s="36"/>
      <c r="U46" s="36"/>
      <c r="V46" s="36"/>
      <c r="W46" s="36"/>
      <c r="X46" s="36"/>
      <c r="Y46" s="36"/>
      <c r="Z46" s="36"/>
      <c r="AA46" s="36"/>
    </row>
    <row r="47" spans="1:27" s="34" customFormat="1" ht="24.95" customHeight="1">
      <c r="A47" s="32">
        <v>45</v>
      </c>
      <c r="B47" s="32" t="str">
        <f t="shared" si="8"/>
        <v/>
      </c>
      <c r="C47" s="32" t="str">
        <f t="shared" si="14"/>
        <v/>
      </c>
      <c r="D47" s="32" t="str">
        <f t="shared" si="9"/>
        <v/>
      </c>
      <c r="E47" s="32" t="str">
        <f t="shared" si="10"/>
        <v/>
      </c>
      <c r="F47" s="32" t="str">
        <f t="shared" si="11"/>
        <v/>
      </c>
      <c r="G47" s="32" t="str">
        <f t="shared" si="12"/>
        <v/>
      </c>
      <c r="H47" s="32" t="str">
        <f t="shared" si="13"/>
        <v/>
      </c>
      <c r="I47" s="32" t="str">
        <f t="shared" si="7"/>
        <v>O</v>
      </c>
      <c r="J47" s="33" t="s">
        <v>776</v>
      </c>
      <c r="K47" s="33" t="s">
        <v>777</v>
      </c>
      <c r="L47" s="33"/>
      <c r="M47" s="37"/>
      <c r="N47" s="37"/>
      <c r="O47" s="37" t="s">
        <v>120</v>
      </c>
      <c r="P47" s="33" t="s">
        <v>193</v>
      </c>
      <c r="Q47" s="38" t="s">
        <v>194</v>
      </c>
      <c r="R47" s="33" t="s">
        <v>205</v>
      </c>
      <c r="S47" s="35" t="s">
        <v>209</v>
      </c>
      <c r="T47" s="36"/>
      <c r="U47" s="36"/>
      <c r="V47" s="36"/>
      <c r="W47" s="36"/>
      <c r="X47" s="36"/>
      <c r="Y47" s="36"/>
      <c r="Z47" s="36"/>
      <c r="AA47" s="36"/>
    </row>
    <row r="48" spans="1:27" ht="24.95" customHeight="1">
      <c r="A48" s="2">
        <v>46</v>
      </c>
      <c r="B48" s="2" t="str">
        <f t="shared" si="8"/>
        <v/>
      </c>
      <c r="C48" s="2" t="str">
        <f t="shared" si="14"/>
        <v/>
      </c>
      <c r="D48" s="2" t="str">
        <f t="shared" si="9"/>
        <v/>
      </c>
      <c r="E48" s="2" t="str">
        <f t="shared" si="10"/>
        <v/>
      </c>
      <c r="F48" s="2" t="str">
        <f t="shared" si="11"/>
        <v/>
      </c>
      <c r="G48" s="2" t="str">
        <f t="shared" si="12"/>
        <v/>
      </c>
      <c r="H48" s="2" t="str">
        <f t="shared" si="13"/>
        <v/>
      </c>
      <c r="I48" s="2" t="str">
        <f t="shared" si="7"/>
        <v>O</v>
      </c>
      <c r="J48" s="3" t="s">
        <v>9</v>
      </c>
      <c r="K48" s="3" t="s">
        <v>737</v>
      </c>
      <c r="L48" s="3"/>
      <c r="M48" s="5"/>
      <c r="N48" s="5"/>
      <c r="O48" s="5" t="s">
        <v>111</v>
      </c>
      <c r="P48" s="3" t="s">
        <v>68</v>
      </c>
      <c r="Q48" s="4" t="s">
        <v>195</v>
      </c>
      <c r="R48" s="3"/>
      <c r="S48" s="7" t="s">
        <v>213</v>
      </c>
    </row>
    <row r="49" spans="1:27" ht="24.95" customHeight="1">
      <c r="A49" s="2">
        <v>47</v>
      </c>
      <c r="B49" s="2" t="str">
        <f t="shared" si="8"/>
        <v>O</v>
      </c>
      <c r="C49" s="2" t="str">
        <f t="shared" si="14"/>
        <v/>
      </c>
      <c r="D49" s="2" t="str">
        <f t="shared" si="9"/>
        <v/>
      </c>
      <c r="E49" s="2" t="str">
        <f t="shared" si="10"/>
        <v/>
      </c>
      <c r="F49" s="2" t="str">
        <f t="shared" si="11"/>
        <v/>
      </c>
      <c r="G49" s="2" t="str">
        <f t="shared" si="12"/>
        <v/>
      </c>
      <c r="H49" s="2" t="str">
        <f t="shared" si="13"/>
        <v>O</v>
      </c>
      <c r="I49" s="2" t="str">
        <f t="shared" si="7"/>
        <v/>
      </c>
      <c r="J49" s="3" t="s">
        <v>13</v>
      </c>
      <c r="K49" s="3" t="s">
        <v>603</v>
      </c>
      <c r="L49" s="3"/>
      <c r="M49" s="5"/>
      <c r="N49" s="5"/>
      <c r="O49" s="5" t="s">
        <v>113</v>
      </c>
      <c r="P49" s="3" t="s">
        <v>69</v>
      </c>
      <c r="Q49" s="3" t="s">
        <v>104</v>
      </c>
      <c r="R49" s="3" t="s">
        <v>206</v>
      </c>
      <c r="S49" s="4"/>
    </row>
    <row r="50" spans="1:27" ht="24.95" customHeight="1">
      <c r="A50" s="2">
        <v>48</v>
      </c>
      <c r="B50" s="2" t="str">
        <f t="shared" si="8"/>
        <v/>
      </c>
      <c r="C50" s="2" t="str">
        <f t="shared" si="14"/>
        <v/>
      </c>
      <c r="D50" s="2" t="str">
        <f t="shared" si="9"/>
        <v/>
      </c>
      <c r="E50" s="2" t="str">
        <f t="shared" si="10"/>
        <v/>
      </c>
      <c r="F50" s="2" t="str">
        <f t="shared" si="11"/>
        <v/>
      </c>
      <c r="G50" s="2" t="str">
        <f t="shared" si="12"/>
        <v/>
      </c>
      <c r="H50" s="2" t="str">
        <f t="shared" si="13"/>
        <v>O</v>
      </c>
      <c r="I50" s="2" t="str">
        <f t="shared" si="7"/>
        <v/>
      </c>
      <c r="J50" s="3" t="s">
        <v>50</v>
      </c>
      <c r="K50" s="3" t="s">
        <v>604</v>
      </c>
      <c r="L50" s="3"/>
      <c r="M50" s="5"/>
      <c r="N50" s="5"/>
      <c r="O50" s="5" t="s">
        <v>138</v>
      </c>
      <c r="P50" s="3" t="s">
        <v>102</v>
      </c>
      <c r="Q50" s="3" t="s">
        <v>104</v>
      </c>
      <c r="R50" s="3" t="s">
        <v>206</v>
      </c>
      <c r="S50" s="4"/>
    </row>
    <row r="51" spans="1:27" ht="24.95" customHeight="1">
      <c r="A51" s="2">
        <v>49</v>
      </c>
      <c r="B51" s="2" t="str">
        <f t="shared" si="8"/>
        <v/>
      </c>
      <c r="C51" s="2" t="str">
        <f t="shared" si="14"/>
        <v>O</v>
      </c>
      <c r="D51" s="2" t="str">
        <f t="shared" si="9"/>
        <v/>
      </c>
      <c r="E51" s="2" t="str">
        <f t="shared" si="10"/>
        <v/>
      </c>
      <c r="F51" s="2" t="str">
        <f t="shared" si="11"/>
        <v>O</v>
      </c>
      <c r="G51" s="2" t="str">
        <f t="shared" si="12"/>
        <v/>
      </c>
      <c r="H51" s="2" t="str">
        <f t="shared" si="13"/>
        <v/>
      </c>
      <c r="I51" s="2" t="str">
        <f t="shared" si="7"/>
        <v/>
      </c>
      <c r="J51" s="3" t="s">
        <v>62</v>
      </c>
      <c r="K51" s="3" t="s">
        <v>605</v>
      </c>
      <c r="L51" s="3"/>
      <c r="M51" s="5"/>
      <c r="N51" s="5"/>
      <c r="O51" s="5" t="s">
        <v>163</v>
      </c>
      <c r="P51" s="3" t="s">
        <v>196</v>
      </c>
      <c r="Q51" s="4" t="s">
        <v>197</v>
      </c>
      <c r="R51" s="3" t="s">
        <v>205</v>
      </c>
      <c r="S51" s="4"/>
    </row>
    <row r="52" spans="1:27" ht="24.95" customHeight="1">
      <c r="A52" s="2">
        <v>50</v>
      </c>
      <c r="B52" s="2" t="str">
        <f t="shared" si="8"/>
        <v>O</v>
      </c>
      <c r="C52" s="2" t="str">
        <f t="shared" si="14"/>
        <v/>
      </c>
      <c r="D52" s="2" t="str">
        <f t="shared" si="9"/>
        <v/>
      </c>
      <c r="E52" s="2" t="str">
        <f t="shared" si="10"/>
        <v/>
      </c>
      <c r="F52" s="2" t="str">
        <f t="shared" si="11"/>
        <v/>
      </c>
      <c r="G52" s="2" t="str">
        <f t="shared" si="12"/>
        <v/>
      </c>
      <c r="H52" s="2" t="str">
        <f t="shared" si="13"/>
        <v/>
      </c>
      <c r="I52" s="2" t="str">
        <f t="shared" si="7"/>
        <v/>
      </c>
      <c r="J52" s="3" t="s">
        <v>51</v>
      </c>
      <c r="K52" s="3" t="s">
        <v>606</v>
      </c>
      <c r="L52" s="3"/>
      <c r="M52" s="5"/>
      <c r="N52" s="5"/>
      <c r="O52" s="5" t="s">
        <v>139</v>
      </c>
      <c r="P52" s="3" t="s">
        <v>103</v>
      </c>
      <c r="Q52" s="3" t="s">
        <v>104</v>
      </c>
      <c r="R52" s="3" t="s">
        <v>206</v>
      </c>
      <c r="S52" s="4"/>
    </row>
    <row r="53" spans="1:27" ht="24.95" customHeight="1">
      <c r="A53" s="2">
        <v>51</v>
      </c>
      <c r="B53" s="2" t="str">
        <f t="shared" si="8"/>
        <v/>
      </c>
      <c r="C53" s="2" t="str">
        <f t="shared" si="14"/>
        <v/>
      </c>
      <c r="D53" s="2" t="str">
        <f t="shared" si="9"/>
        <v>O</v>
      </c>
      <c r="E53" s="2" t="str">
        <f t="shared" si="10"/>
        <v/>
      </c>
      <c r="F53" s="2" t="str">
        <f t="shared" si="11"/>
        <v/>
      </c>
      <c r="G53" s="2" t="str">
        <f t="shared" si="12"/>
        <v/>
      </c>
      <c r="H53" s="2" t="str">
        <f t="shared" si="13"/>
        <v/>
      </c>
      <c r="I53" s="2" t="str">
        <f t="shared" si="7"/>
        <v/>
      </c>
      <c r="J53" s="3" t="s">
        <v>1</v>
      </c>
      <c r="K53" s="3" t="s">
        <v>607</v>
      </c>
      <c r="L53" s="3"/>
      <c r="M53" s="5"/>
      <c r="N53" s="5"/>
      <c r="O53" s="5" t="s">
        <v>105</v>
      </c>
      <c r="P53" s="3" t="s">
        <v>2</v>
      </c>
      <c r="Q53" s="3" t="s">
        <v>104</v>
      </c>
      <c r="R53" s="3"/>
      <c r="S53" s="7" t="s">
        <v>221</v>
      </c>
    </row>
    <row r="54" spans="1:27" ht="24.95" customHeight="1">
      <c r="A54" s="2">
        <v>52</v>
      </c>
      <c r="B54" s="2" t="str">
        <f t="shared" si="8"/>
        <v/>
      </c>
      <c r="C54" s="2" t="str">
        <f t="shared" si="14"/>
        <v/>
      </c>
      <c r="D54" s="2" t="str">
        <f t="shared" si="9"/>
        <v>O</v>
      </c>
      <c r="E54" s="2" t="str">
        <f t="shared" si="10"/>
        <v/>
      </c>
      <c r="F54" s="2" t="str">
        <f t="shared" si="11"/>
        <v/>
      </c>
      <c r="G54" s="2" t="str">
        <f t="shared" si="12"/>
        <v/>
      </c>
      <c r="H54" s="2" t="str">
        <f t="shared" si="13"/>
        <v/>
      </c>
      <c r="I54" s="2" t="str">
        <f t="shared" si="7"/>
        <v/>
      </c>
      <c r="J54" s="3" t="s">
        <v>11</v>
      </c>
      <c r="K54" s="3" t="s">
        <v>608</v>
      </c>
      <c r="L54" s="3"/>
      <c r="M54" s="5"/>
      <c r="N54" s="5"/>
      <c r="O54" s="5" t="s">
        <v>112</v>
      </c>
      <c r="P54" s="3" t="s">
        <v>12</v>
      </c>
      <c r="Q54" s="4" t="s">
        <v>198</v>
      </c>
      <c r="R54" s="3"/>
      <c r="S54" s="7" t="s">
        <v>222</v>
      </c>
    </row>
    <row r="55" spans="1:27" ht="24.95" customHeight="1">
      <c r="A55" s="2">
        <v>53</v>
      </c>
      <c r="B55" s="2" t="str">
        <f t="shared" si="8"/>
        <v/>
      </c>
      <c r="C55" s="2" t="str">
        <f t="shared" si="14"/>
        <v/>
      </c>
      <c r="D55" s="2" t="str">
        <f t="shared" si="9"/>
        <v>O</v>
      </c>
      <c r="E55" s="2" t="str">
        <f t="shared" si="10"/>
        <v/>
      </c>
      <c r="F55" s="2" t="str">
        <f t="shared" si="11"/>
        <v/>
      </c>
      <c r="G55" s="2" t="str">
        <f t="shared" si="12"/>
        <v/>
      </c>
      <c r="H55" s="2" t="str">
        <f t="shared" si="13"/>
        <v/>
      </c>
      <c r="I55" s="2" t="str">
        <f t="shared" si="7"/>
        <v/>
      </c>
      <c r="J55" s="3" t="s">
        <v>39</v>
      </c>
      <c r="K55" s="3" t="s">
        <v>609</v>
      </c>
      <c r="L55" s="3"/>
      <c r="M55" s="5"/>
      <c r="N55" s="5"/>
      <c r="O55" s="5" t="s">
        <v>128</v>
      </c>
      <c r="P55" s="3" t="s">
        <v>91</v>
      </c>
      <c r="Q55" s="4" t="s">
        <v>199</v>
      </c>
      <c r="R55" s="3" t="s">
        <v>205</v>
      </c>
      <c r="S55" s="4"/>
    </row>
    <row r="56" spans="1:27" ht="24.95" customHeight="1">
      <c r="A56" s="2">
        <v>54</v>
      </c>
      <c r="B56" s="2" t="str">
        <f t="shared" si="8"/>
        <v/>
      </c>
      <c r="C56" s="2" t="str">
        <f t="shared" si="14"/>
        <v/>
      </c>
      <c r="D56" s="2" t="str">
        <f t="shared" si="9"/>
        <v/>
      </c>
      <c r="E56" s="2" t="str">
        <f t="shared" si="10"/>
        <v/>
      </c>
      <c r="F56" s="2" t="str">
        <f t="shared" si="11"/>
        <v/>
      </c>
      <c r="G56" s="2" t="str">
        <f t="shared" si="12"/>
        <v/>
      </c>
      <c r="H56" s="2" t="str">
        <f t="shared" si="13"/>
        <v/>
      </c>
      <c r="I56" s="2" t="str">
        <f t="shared" si="7"/>
        <v>O</v>
      </c>
      <c r="J56" s="3" t="s">
        <v>31</v>
      </c>
      <c r="K56" s="3" t="s">
        <v>610</v>
      </c>
      <c r="L56" s="3"/>
      <c r="M56" s="5"/>
      <c r="N56" s="5"/>
      <c r="O56" s="5" t="s">
        <v>123</v>
      </c>
      <c r="P56" s="3" t="s">
        <v>82</v>
      </c>
      <c r="Q56" s="3" t="s">
        <v>104</v>
      </c>
      <c r="R56" s="3"/>
      <c r="S56" s="4"/>
    </row>
    <row r="57" spans="1:27" s="34" customFormat="1" ht="24.95" customHeight="1">
      <c r="A57" s="32">
        <v>55</v>
      </c>
      <c r="B57" s="32" t="str">
        <f t="shared" si="8"/>
        <v/>
      </c>
      <c r="C57" s="32" t="str">
        <f t="shared" si="14"/>
        <v/>
      </c>
      <c r="D57" s="32" t="str">
        <f t="shared" si="9"/>
        <v>O</v>
      </c>
      <c r="E57" s="32" t="str">
        <f t="shared" si="10"/>
        <v/>
      </c>
      <c r="F57" s="32" t="str">
        <f t="shared" si="11"/>
        <v/>
      </c>
      <c r="G57" s="32" t="str">
        <f t="shared" si="12"/>
        <v/>
      </c>
      <c r="H57" s="32" t="str">
        <f t="shared" si="13"/>
        <v/>
      </c>
      <c r="I57" s="32" t="str">
        <f t="shared" si="7"/>
        <v/>
      </c>
      <c r="J57" s="33" t="s">
        <v>5</v>
      </c>
      <c r="K57" s="33" t="s">
        <v>775</v>
      </c>
      <c r="L57" s="33"/>
      <c r="M57" s="37"/>
      <c r="N57" s="37"/>
      <c r="O57" s="37" t="s">
        <v>774</v>
      </c>
      <c r="P57" s="33" t="s">
        <v>8</v>
      </c>
      <c r="Q57" s="33" t="s">
        <v>104</v>
      </c>
      <c r="R57" s="33"/>
      <c r="S57" s="35" t="s">
        <v>223</v>
      </c>
      <c r="T57" s="36"/>
      <c r="U57" s="36"/>
      <c r="V57" s="36"/>
      <c r="W57" s="36"/>
      <c r="X57" s="36"/>
      <c r="Y57" s="36"/>
      <c r="Z57" s="36"/>
      <c r="AA57" s="36"/>
    </row>
    <row r="58" spans="1:27" ht="24.95" customHeight="1">
      <c r="A58" s="2">
        <v>56</v>
      </c>
      <c r="B58" s="2" t="str">
        <f t="shared" si="8"/>
        <v>O</v>
      </c>
      <c r="C58" s="2" t="str">
        <f t="shared" si="14"/>
        <v/>
      </c>
      <c r="D58" s="2" t="str">
        <f t="shared" si="9"/>
        <v/>
      </c>
      <c r="E58" s="2" t="str">
        <f t="shared" si="10"/>
        <v/>
      </c>
      <c r="F58" s="2" t="str">
        <f t="shared" si="11"/>
        <v/>
      </c>
      <c r="G58" s="2" t="str">
        <f t="shared" si="12"/>
        <v/>
      </c>
      <c r="H58" s="2" t="str">
        <f t="shared" si="13"/>
        <v/>
      </c>
      <c r="I58" s="2" t="str">
        <f t="shared" si="7"/>
        <v/>
      </c>
      <c r="J58" s="3" t="s">
        <v>32</v>
      </c>
      <c r="K58" s="3" t="s">
        <v>611</v>
      </c>
      <c r="L58" s="3"/>
      <c r="M58" s="5"/>
      <c r="N58" s="5"/>
      <c r="O58" s="5" t="s">
        <v>83</v>
      </c>
      <c r="P58" s="3" t="s">
        <v>84</v>
      </c>
      <c r="Q58" s="3" t="s">
        <v>104</v>
      </c>
      <c r="R58" s="3"/>
      <c r="S58" s="4"/>
    </row>
    <row r="59" spans="1:27" ht="24.95" customHeight="1">
      <c r="A59" s="2">
        <v>57</v>
      </c>
      <c r="B59" s="2" t="str">
        <f t="shared" si="8"/>
        <v>O</v>
      </c>
      <c r="C59" s="2" t="str">
        <f t="shared" si="14"/>
        <v/>
      </c>
      <c r="D59" s="2" t="str">
        <f t="shared" si="9"/>
        <v/>
      </c>
      <c r="E59" s="2" t="str">
        <f t="shared" si="10"/>
        <v/>
      </c>
      <c r="F59" s="2" t="str">
        <f t="shared" si="11"/>
        <v>O</v>
      </c>
      <c r="G59" s="2" t="str">
        <f t="shared" si="12"/>
        <v/>
      </c>
      <c r="H59" s="2" t="str">
        <f t="shared" si="13"/>
        <v/>
      </c>
      <c r="I59" s="2" t="str">
        <f t="shared" si="7"/>
        <v/>
      </c>
      <c r="J59" s="3" t="s">
        <v>63</v>
      </c>
      <c r="K59" s="3" t="s">
        <v>612</v>
      </c>
      <c r="L59" s="3"/>
      <c r="M59" s="5"/>
      <c r="N59" s="5"/>
      <c r="O59" s="5" t="s">
        <v>153</v>
      </c>
      <c r="P59" s="3" t="s">
        <v>154</v>
      </c>
      <c r="Q59" s="4" t="s">
        <v>200</v>
      </c>
      <c r="R59" s="3"/>
      <c r="S59" s="4"/>
    </row>
    <row r="60" spans="1:27" ht="24.95" customHeight="1">
      <c r="A60" s="2">
        <v>58</v>
      </c>
      <c r="B60" s="2" t="str">
        <f t="shared" si="8"/>
        <v/>
      </c>
      <c r="C60" s="2" t="str">
        <f t="shared" si="14"/>
        <v/>
      </c>
      <c r="D60" s="2" t="str">
        <f t="shared" si="9"/>
        <v/>
      </c>
      <c r="E60" s="2" t="str">
        <f t="shared" si="10"/>
        <v/>
      </c>
      <c r="F60" s="2" t="str">
        <f t="shared" si="11"/>
        <v/>
      </c>
      <c r="G60" s="2" t="str">
        <f t="shared" si="12"/>
        <v/>
      </c>
      <c r="H60" s="2" t="str">
        <f t="shared" si="13"/>
        <v>O</v>
      </c>
      <c r="I60" s="2" t="str">
        <f t="shared" si="7"/>
        <v/>
      </c>
      <c r="J60" s="3" t="s">
        <v>21</v>
      </c>
      <c r="K60" s="3" t="s">
        <v>613</v>
      </c>
      <c r="L60" s="3" t="s">
        <v>614</v>
      </c>
      <c r="M60" s="5"/>
      <c r="N60" s="5"/>
      <c r="O60" s="5" t="s">
        <v>121</v>
      </c>
      <c r="P60" s="3" t="s">
        <v>80</v>
      </c>
      <c r="Q60" s="3" t="s">
        <v>104</v>
      </c>
      <c r="R60" s="3"/>
      <c r="S60" s="7" t="s">
        <v>224</v>
      </c>
    </row>
    <row r="61" spans="1:27" ht="24.95" customHeight="1">
      <c r="A61" s="2">
        <v>59</v>
      </c>
      <c r="B61" s="2" t="str">
        <f t="shared" si="8"/>
        <v/>
      </c>
      <c r="C61" s="2" t="str">
        <f t="shared" si="14"/>
        <v/>
      </c>
      <c r="D61" s="2" t="str">
        <f t="shared" si="9"/>
        <v>O</v>
      </c>
      <c r="E61" s="2" t="str">
        <f t="shared" si="10"/>
        <v/>
      </c>
      <c r="F61" s="2" t="str">
        <f t="shared" si="11"/>
        <v>O</v>
      </c>
      <c r="G61" s="2" t="str">
        <f t="shared" si="12"/>
        <v/>
      </c>
      <c r="H61" s="2" t="str">
        <f t="shared" si="13"/>
        <v/>
      </c>
      <c r="I61" s="2" t="str">
        <f t="shared" si="7"/>
        <v/>
      </c>
      <c r="J61" s="3" t="s">
        <v>6</v>
      </c>
      <c r="K61" s="3" t="s">
        <v>615</v>
      </c>
      <c r="L61" s="3"/>
      <c r="M61" s="5"/>
      <c r="N61" s="5"/>
      <c r="O61" s="5" t="s">
        <v>119</v>
      </c>
      <c r="P61" s="3" t="s">
        <v>78</v>
      </c>
      <c r="Q61" s="4" t="s">
        <v>201</v>
      </c>
      <c r="R61" s="3" t="s">
        <v>205</v>
      </c>
      <c r="S61" s="7" t="s">
        <v>225</v>
      </c>
    </row>
    <row r="62" spans="1:27" ht="24.95" customHeight="1">
      <c r="A62" s="2">
        <v>60</v>
      </c>
      <c r="B62" s="2" t="str">
        <f t="shared" si="8"/>
        <v/>
      </c>
      <c r="C62" s="2" t="str">
        <f t="shared" si="14"/>
        <v>O</v>
      </c>
      <c r="D62" s="2" t="str">
        <f t="shared" si="9"/>
        <v/>
      </c>
      <c r="E62" s="2" t="str">
        <f t="shared" si="10"/>
        <v/>
      </c>
      <c r="F62" s="2" t="str">
        <f t="shared" si="11"/>
        <v/>
      </c>
      <c r="G62" s="2" t="str">
        <f t="shared" si="12"/>
        <v/>
      </c>
      <c r="H62" s="2" t="str">
        <f>IF(COUNTIF(P62,"*컨설팅*"),"O",IF(COUNTIF(P62,"*개발*"),"O",IF(COUNTIF(P62,"*시험*"),"O",IF(COUNTIF(P62,"*성능*"),"O",IF(COUNTIF(P62,"*검사*"),"O","")))))</f>
        <v>O</v>
      </c>
      <c r="I62" s="2" t="str">
        <f t="shared" si="7"/>
        <v/>
      </c>
      <c r="J62" s="3" t="s">
        <v>28</v>
      </c>
      <c r="K62" s="3" t="s">
        <v>616</v>
      </c>
      <c r="L62" s="3"/>
      <c r="M62" s="5"/>
      <c r="N62" s="5"/>
      <c r="O62" s="5" t="s">
        <v>202</v>
      </c>
      <c r="P62" s="3" t="s">
        <v>65</v>
      </c>
      <c r="Q62" s="4" t="s">
        <v>203</v>
      </c>
      <c r="R62" s="3"/>
      <c r="S62" s="7" t="s">
        <v>226</v>
      </c>
    </row>
    <row r="63" spans="1:27" ht="24.95" customHeight="1">
      <c r="A63" s="2">
        <v>61</v>
      </c>
      <c r="B63" s="3" t="str">
        <f t="shared" si="8"/>
        <v/>
      </c>
      <c r="C63" s="3" t="str">
        <f t="shared" si="14"/>
        <v/>
      </c>
      <c r="D63" s="3" t="str">
        <f t="shared" si="9"/>
        <v>O</v>
      </c>
      <c r="E63" s="3" t="str">
        <f t="shared" si="10"/>
        <v/>
      </c>
      <c r="F63" s="3" t="str">
        <f t="shared" si="11"/>
        <v/>
      </c>
      <c r="G63" s="3" t="str">
        <f t="shared" si="12"/>
        <v/>
      </c>
      <c r="H63" s="3" t="str">
        <f>IF(COUNTIF(P63,"*컨설팅*"),"O",IF(COUNTIF(P63,"*개발*"),"O",IF(COUNTIF(P63,"*시험*"),"O",IF(COUNTIF(P63,"*성능*"),"O",IF(COUNTIF(P63,"*검사*"),"O","")))))</f>
        <v>O</v>
      </c>
      <c r="I63" s="3" t="str">
        <f t="shared" si="7"/>
        <v/>
      </c>
      <c r="J63" s="3" t="s">
        <v>234</v>
      </c>
      <c r="K63" s="3" t="s">
        <v>617</v>
      </c>
      <c r="L63" s="3"/>
      <c r="M63" s="5"/>
      <c r="N63" s="5"/>
      <c r="O63" s="5" t="s">
        <v>235</v>
      </c>
      <c r="P63" s="3" t="s">
        <v>236</v>
      </c>
      <c r="Q63" s="3"/>
      <c r="R63" s="3"/>
      <c r="S63" s="4"/>
    </row>
  </sheetData>
  <autoFilter ref="A2:S2"/>
  <mergeCells count="3">
    <mergeCell ref="B1:I1"/>
    <mergeCell ref="A1:A2"/>
    <mergeCell ref="J1:S1"/>
  </mergeCells>
  <phoneticPr fontId="1" type="noConversion"/>
  <conditionalFormatting sqref="N23:N28">
    <cfRule type="duplicateValues" dxfId="1" priority="2"/>
  </conditionalFormatting>
  <conditionalFormatting sqref="M23:M28">
    <cfRule type="duplicateValues" dxfId="0" priority="1"/>
  </conditionalFormatting>
  <hyperlinks>
    <hyperlink ref="O5" r:id="rId1"/>
    <hyperlink ref="O49" r:id="rId2"/>
    <hyperlink ref="O24" r:id="rId3"/>
    <hyperlink ref="O19" r:id="rId4"/>
    <hyperlink ref="O16" r:id="rId5"/>
    <hyperlink ref="O47" r:id="rId6"/>
    <hyperlink ref="O56" r:id="rId7"/>
    <hyperlink ref="O58" r:id="rId8"/>
    <hyperlink ref="O17" r:id="rId9"/>
    <hyperlink ref="O26" r:id="rId10"/>
    <hyperlink ref="O25" r:id="rId11"/>
    <hyperlink ref="O10" r:id="rId12"/>
    <hyperlink ref="O33" r:id="rId13"/>
    <hyperlink ref="O15" r:id="rId14"/>
    <hyperlink ref="O7" r:id="rId15"/>
    <hyperlink ref="O18" r:id="rId16"/>
    <hyperlink ref="O28" r:id="rId17"/>
    <hyperlink ref="O50" r:id="rId18"/>
    <hyperlink ref="O53" r:id="rId19"/>
    <hyperlink ref="O6" r:id="rId20"/>
    <hyperlink ref="O36" r:id="rId21"/>
    <hyperlink ref="O62" r:id="rId22"/>
    <hyperlink ref="O43" r:id="rId23"/>
    <hyperlink ref="O48" r:id="rId24"/>
    <hyperlink ref="O54" r:id="rId25"/>
    <hyperlink ref="O29" r:id="rId26"/>
    <hyperlink ref="O3" r:id="rId27"/>
    <hyperlink ref="O4" r:id="rId28"/>
    <hyperlink ref="O35" r:id="rId29"/>
    <hyperlink ref="O38" r:id="rId30"/>
    <hyperlink ref="O61" r:id="rId31"/>
    <hyperlink ref="O20" r:id="rId32"/>
    <hyperlink ref="O60" r:id="rId33"/>
    <hyperlink ref="O39" r:id="rId34"/>
    <hyperlink ref="O31" r:id="rId35"/>
    <hyperlink ref="O55" r:id="rId36"/>
    <hyperlink ref="O34" r:id="rId37"/>
    <hyperlink ref="O13" r:id="rId38"/>
    <hyperlink ref="O21" r:id="rId39"/>
    <hyperlink ref="O37" r:id="rId40"/>
    <hyperlink ref="O40" r:id="rId41"/>
    <hyperlink ref="O42" r:id="rId42"/>
    <hyperlink ref="O52" r:id="rId43"/>
    <hyperlink ref="O30" r:id="rId44"/>
    <hyperlink ref="O57" r:id="rId45"/>
    <hyperlink ref="O14" r:id="rId46"/>
    <hyperlink ref="O8" r:id="rId47"/>
    <hyperlink ref="O45" r:id="rId48"/>
    <hyperlink ref="O51" r:id="rId49"/>
    <hyperlink ref="O59" r:id="rId50"/>
    <hyperlink ref="O9" r:id="rId51"/>
    <hyperlink ref="O11" r:id="rId52"/>
    <hyperlink ref="O12" r:id="rId53"/>
    <hyperlink ref="O23" r:id="rId54"/>
    <hyperlink ref="O22" r:id="rId55"/>
    <hyperlink ref="O27" r:id="rId56"/>
    <hyperlink ref="O32" r:id="rId57"/>
    <hyperlink ref="O44" r:id="rId58"/>
    <hyperlink ref="O46" r:id="rId59"/>
    <hyperlink ref="S47" r:id="rId60"/>
    <hyperlink ref="S38" r:id="rId61"/>
    <hyperlink ref="S48" r:id="rId62"/>
    <hyperlink ref="S20" r:id="rId63"/>
    <hyperlink ref="S33" r:id="rId64"/>
    <hyperlink ref="S36" r:id="rId65"/>
    <hyperlink ref="S43" r:id="rId66"/>
    <hyperlink ref="S53" r:id="rId67"/>
    <hyperlink ref="S54" r:id="rId68"/>
    <hyperlink ref="S41" r:id="rId69"/>
    <hyperlink ref="S57" r:id="rId70"/>
    <hyperlink ref="S60" r:id="rId71"/>
    <hyperlink ref="S61" r:id="rId72"/>
    <hyperlink ref="S62" r:id="rId73"/>
    <hyperlink ref="S5" r:id="rId74"/>
    <hyperlink ref="O63" r:id="rId75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85" zoomScaleNormal="85" workbookViewId="0">
      <selection activeCell="C17" sqref="C17"/>
    </sheetView>
  </sheetViews>
  <sheetFormatPr defaultColWidth="9" defaultRowHeight="16.5"/>
  <cols>
    <col min="1" max="1" width="5.75" style="11" customWidth="1"/>
    <col min="2" max="6" width="9" style="1"/>
    <col min="7" max="7" width="30.75" style="1" customWidth="1"/>
    <col min="8" max="9" width="58.75" style="1" customWidth="1"/>
    <col min="10" max="11" width="30.75" style="1" hidden="1" customWidth="1"/>
    <col min="12" max="12" width="30.75" style="1" customWidth="1"/>
    <col min="13" max="13" width="60.75" style="1" customWidth="1"/>
    <col min="14" max="14" width="30.625" style="1" customWidth="1"/>
    <col min="15" max="15" width="30.75" style="6" customWidth="1"/>
    <col min="21" max="16384" width="9" style="1"/>
  </cols>
  <sheetData>
    <row r="1" spans="1:20" ht="50.1" customHeight="1">
      <c r="A1" s="19" t="s">
        <v>24</v>
      </c>
      <c r="B1" s="18" t="s">
        <v>548</v>
      </c>
      <c r="C1" s="25"/>
      <c r="D1" s="25"/>
      <c r="E1" s="25"/>
      <c r="F1" s="25"/>
      <c r="G1" s="21" t="s">
        <v>393</v>
      </c>
      <c r="H1" s="22"/>
      <c r="I1" s="22"/>
      <c r="J1" s="22"/>
      <c r="K1" s="22"/>
      <c r="L1" s="23"/>
      <c r="M1" s="23"/>
      <c r="N1" s="23"/>
      <c r="O1" s="24"/>
    </row>
    <row r="2" spans="1:20" ht="99.95" customHeight="1">
      <c r="A2" s="26"/>
      <c r="B2" s="9" t="s">
        <v>390</v>
      </c>
      <c r="C2" s="9" t="s">
        <v>389</v>
      </c>
      <c r="D2" s="9" t="s">
        <v>388</v>
      </c>
      <c r="E2" s="9" t="s">
        <v>387</v>
      </c>
      <c r="F2" s="9" t="s">
        <v>25</v>
      </c>
      <c r="G2" s="10" t="s">
        <v>392</v>
      </c>
      <c r="H2" s="14" t="s">
        <v>618</v>
      </c>
      <c r="I2" s="14" t="s">
        <v>553</v>
      </c>
      <c r="J2" s="14" t="s">
        <v>554</v>
      </c>
      <c r="K2" s="14" t="s">
        <v>577</v>
      </c>
      <c r="L2" s="10" t="s">
        <v>23</v>
      </c>
      <c r="M2" s="10" t="s">
        <v>391</v>
      </c>
      <c r="N2" s="10" t="s">
        <v>25</v>
      </c>
      <c r="O2" s="8" t="s">
        <v>210</v>
      </c>
    </row>
    <row r="3" spans="1:20" ht="24.95" customHeight="1">
      <c r="A3" s="2">
        <v>1</v>
      </c>
      <c r="B3" s="2" t="str">
        <f t="shared" ref="B3:B34" si="0">IF(COUNTIF(M3,"*시스템*"),"O",IF(COUNTIF(M3,"*si*"),"O",IF(COUNTIF(M3,"*erp*"),"O",IF(COUNTIF(M3,"*통합*"),"O",""))))</f>
        <v>O</v>
      </c>
      <c r="C3" s="2" t="str">
        <f t="shared" ref="C3:C34" si="1">IF(COUNTIF(M3,"*비디오*"),"O",IF(COUNTIF(M3,"*영상*"),"O",IF(COUNTIF(M3,"*컨텐츠*"),"O",IF(COUNTIF(M3,"*음성*"),"O",""))))</f>
        <v/>
      </c>
      <c r="D3" s="2" t="str">
        <f t="shared" ref="D3:D34" si="2">IF(COUNTIF(M3,"*무선*"),"O",IF(COUNTIF(M3,"*통신*"),"O",IF(COUNTIF(M3,"*인터넷*"),"O",IF(COUNTIF(M3,"*모바일*"),"O",""))))</f>
        <v/>
      </c>
      <c r="E3" s="2" t="str">
        <f t="shared" ref="E3:E34" si="3">IF(COUNTIF(M3,"*제어*"),"O","")</f>
        <v/>
      </c>
      <c r="F3" s="2" t="str">
        <f t="shared" ref="F3:F34" si="4">IF(COUNTIF(B3:E3,"*O*"),"","O")</f>
        <v/>
      </c>
      <c r="G3" s="3" t="s">
        <v>386</v>
      </c>
      <c r="H3" s="3" t="s">
        <v>738</v>
      </c>
      <c r="I3" s="3"/>
      <c r="J3" s="3"/>
      <c r="K3" s="3"/>
      <c r="L3" s="5" t="s">
        <v>385</v>
      </c>
      <c r="M3" s="3" t="s">
        <v>384</v>
      </c>
      <c r="N3" s="3" t="s">
        <v>104</v>
      </c>
      <c r="O3" s="4"/>
    </row>
    <row r="4" spans="1:20" ht="24.95" customHeight="1">
      <c r="A4" s="2">
        <v>2</v>
      </c>
      <c r="B4" s="2" t="str">
        <f t="shared" si="0"/>
        <v/>
      </c>
      <c r="C4" s="2" t="str">
        <f t="shared" si="1"/>
        <v/>
      </c>
      <c r="D4" s="2" t="str">
        <f t="shared" si="2"/>
        <v>O</v>
      </c>
      <c r="E4" s="2" t="str">
        <f t="shared" si="3"/>
        <v/>
      </c>
      <c r="F4" s="2" t="str">
        <f t="shared" si="4"/>
        <v/>
      </c>
      <c r="G4" s="3" t="s">
        <v>383</v>
      </c>
      <c r="H4" s="3" t="s">
        <v>739</v>
      </c>
      <c r="I4" s="3"/>
      <c r="J4" s="3"/>
      <c r="K4" s="3"/>
      <c r="L4" s="5" t="s">
        <v>382</v>
      </c>
      <c r="M4" s="3" t="s">
        <v>381</v>
      </c>
      <c r="N4" s="3" t="s">
        <v>205</v>
      </c>
      <c r="O4" s="4"/>
    </row>
    <row r="5" spans="1:20" ht="24.95" customHeight="1">
      <c r="A5" s="2">
        <v>3</v>
      </c>
      <c r="B5" s="2" t="str">
        <f t="shared" si="0"/>
        <v/>
      </c>
      <c r="C5" s="2" t="str">
        <f t="shared" si="1"/>
        <v/>
      </c>
      <c r="D5" s="2" t="str">
        <f t="shared" si="2"/>
        <v/>
      </c>
      <c r="E5" s="2" t="str">
        <f t="shared" si="3"/>
        <v/>
      </c>
      <c r="F5" s="2" t="str">
        <f t="shared" si="4"/>
        <v>O</v>
      </c>
      <c r="G5" s="3" t="s">
        <v>380</v>
      </c>
      <c r="H5" s="3" t="s">
        <v>620</v>
      </c>
      <c r="I5" s="3"/>
      <c r="J5" s="3"/>
      <c r="K5" s="3"/>
      <c r="L5" s="5" t="s">
        <v>379</v>
      </c>
      <c r="M5" s="3" t="s">
        <v>378</v>
      </c>
      <c r="N5" s="3" t="s">
        <v>205</v>
      </c>
      <c r="O5" s="4"/>
    </row>
    <row r="6" spans="1:20" ht="24.95" customHeight="1">
      <c r="A6" s="2">
        <v>4</v>
      </c>
      <c r="B6" s="2" t="str">
        <f t="shared" si="0"/>
        <v/>
      </c>
      <c r="C6" s="2" t="str">
        <f t="shared" si="1"/>
        <v/>
      </c>
      <c r="D6" s="2" t="str">
        <f t="shared" si="2"/>
        <v>O</v>
      </c>
      <c r="E6" s="2" t="str">
        <f t="shared" si="3"/>
        <v/>
      </c>
      <c r="F6" s="2" t="str">
        <f t="shared" si="4"/>
        <v/>
      </c>
      <c r="G6" s="3" t="s">
        <v>377</v>
      </c>
      <c r="H6" s="3" t="s">
        <v>621</v>
      </c>
      <c r="I6" s="3"/>
      <c r="J6" s="3"/>
      <c r="K6" s="3"/>
      <c r="L6" s="5" t="s">
        <v>376</v>
      </c>
      <c r="M6" s="3" t="s">
        <v>375</v>
      </c>
      <c r="N6" s="3" t="s">
        <v>205</v>
      </c>
      <c r="O6" s="4"/>
    </row>
    <row r="7" spans="1:20" ht="24.95" customHeight="1">
      <c r="A7" s="2">
        <v>5</v>
      </c>
      <c r="B7" s="2" t="str">
        <f t="shared" si="0"/>
        <v/>
      </c>
      <c r="C7" s="2" t="str">
        <f t="shared" si="1"/>
        <v/>
      </c>
      <c r="D7" s="2" t="str">
        <f t="shared" si="2"/>
        <v>O</v>
      </c>
      <c r="E7" s="2" t="str">
        <f t="shared" si="3"/>
        <v/>
      </c>
      <c r="F7" s="2" t="str">
        <f t="shared" si="4"/>
        <v/>
      </c>
      <c r="G7" s="3" t="s">
        <v>374</v>
      </c>
      <c r="H7" s="3" t="s">
        <v>622</v>
      </c>
      <c r="I7" s="3"/>
      <c r="J7" s="3"/>
      <c r="K7" s="3"/>
      <c r="L7" s="5" t="s">
        <v>373</v>
      </c>
      <c r="M7" s="3" t="s">
        <v>372</v>
      </c>
      <c r="N7" s="3" t="s">
        <v>205</v>
      </c>
      <c r="O7" s="4"/>
    </row>
    <row r="8" spans="1:20" ht="24.95" customHeight="1">
      <c r="A8" s="2">
        <v>6</v>
      </c>
      <c r="B8" s="2" t="str">
        <f t="shared" si="0"/>
        <v>O</v>
      </c>
      <c r="C8" s="2" t="str">
        <f t="shared" si="1"/>
        <v/>
      </c>
      <c r="D8" s="2" t="str">
        <f t="shared" si="2"/>
        <v>O</v>
      </c>
      <c r="E8" s="2" t="str">
        <f t="shared" si="3"/>
        <v/>
      </c>
      <c r="F8" s="2" t="str">
        <f t="shared" si="4"/>
        <v/>
      </c>
      <c r="G8" s="3" t="s">
        <v>371</v>
      </c>
      <c r="H8" s="3" t="s">
        <v>623</v>
      </c>
      <c r="I8" s="3"/>
      <c r="J8" s="3"/>
      <c r="K8" s="3"/>
      <c r="L8" s="5" t="s">
        <v>370</v>
      </c>
      <c r="M8" s="3" t="s">
        <v>369</v>
      </c>
      <c r="N8" s="3" t="s">
        <v>206</v>
      </c>
      <c r="O8" s="4"/>
    </row>
    <row r="9" spans="1:20" ht="24.95" customHeight="1">
      <c r="A9" s="2">
        <v>7</v>
      </c>
      <c r="B9" s="2" t="str">
        <f t="shared" si="0"/>
        <v/>
      </c>
      <c r="C9" s="2" t="str">
        <f t="shared" si="1"/>
        <v/>
      </c>
      <c r="D9" s="2" t="str">
        <f t="shared" si="2"/>
        <v/>
      </c>
      <c r="E9" s="2" t="str">
        <f t="shared" si="3"/>
        <v/>
      </c>
      <c r="F9" s="2" t="str">
        <f t="shared" si="4"/>
        <v>O</v>
      </c>
      <c r="G9" s="3" t="s">
        <v>368</v>
      </c>
      <c r="H9" s="3" t="s">
        <v>624</v>
      </c>
      <c r="I9" s="3"/>
      <c r="J9" s="3"/>
      <c r="K9" s="3"/>
      <c r="L9" s="5" t="s">
        <v>367</v>
      </c>
      <c r="M9" s="3" t="s">
        <v>366</v>
      </c>
      <c r="N9" s="3" t="s">
        <v>205</v>
      </c>
      <c r="O9" s="4"/>
    </row>
    <row r="10" spans="1:20" ht="24.95" customHeight="1">
      <c r="A10" s="2">
        <v>8</v>
      </c>
      <c r="B10" s="2" t="str">
        <f t="shared" si="0"/>
        <v/>
      </c>
      <c r="C10" s="2" t="str">
        <f t="shared" si="1"/>
        <v/>
      </c>
      <c r="D10" s="2" t="str">
        <f t="shared" si="2"/>
        <v>O</v>
      </c>
      <c r="E10" s="2" t="str">
        <f t="shared" si="3"/>
        <v/>
      </c>
      <c r="F10" s="2" t="str">
        <f t="shared" si="4"/>
        <v/>
      </c>
      <c r="G10" s="3" t="s">
        <v>365</v>
      </c>
      <c r="H10" s="3" t="s">
        <v>625</v>
      </c>
      <c r="I10" s="3"/>
      <c r="J10" s="3"/>
      <c r="K10" s="3"/>
      <c r="L10" s="5" t="s">
        <v>364</v>
      </c>
      <c r="M10" s="3" t="s">
        <v>295</v>
      </c>
      <c r="N10" s="3" t="s">
        <v>240</v>
      </c>
      <c r="O10" s="4"/>
    </row>
    <row r="11" spans="1:20" ht="24.95" customHeight="1">
      <c r="A11" s="2">
        <v>9</v>
      </c>
      <c r="B11" s="2" t="str">
        <f t="shared" si="0"/>
        <v>O</v>
      </c>
      <c r="C11" s="2" t="str">
        <f t="shared" si="1"/>
        <v>O</v>
      </c>
      <c r="D11" s="2" t="str">
        <f t="shared" si="2"/>
        <v/>
      </c>
      <c r="E11" s="2" t="str">
        <f t="shared" si="3"/>
        <v/>
      </c>
      <c r="F11" s="2" t="str">
        <f t="shared" si="4"/>
        <v/>
      </c>
      <c r="G11" s="3" t="s">
        <v>363</v>
      </c>
      <c r="H11" s="3" t="s">
        <v>626</v>
      </c>
      <c r="I11" s="3"/>
      <c r="J11" s="3"/>
      <c r="K11" s="3"/>
      <c r="L11" s="5" t="s">
        <v>362</v>
      </c>
      <c r="M11" s="3" t="s">
        <v>361</v>
      </c>
      <c r="N11" s="3" t="s">
        <v>240</v>
      </c>
      <c r="O11" s="4"/>
    </row>
    <row r="12" spans="1:20" ht="24.95" customHeight="1">
      <c r="A12" s="2">
        <v>10</v>
      </c>
      <c r="B12" s="2" t="str">
        <f t="shared" si="0"/>
        <v>O</v>
      </c>
      <c r="C12" s="2" t="str">
        <f t="shared" si="1"/>
        <v/>
      </c>
      <c r="D12" s="2" t="str">
        <f t="shared" si="2"/>
        <v/>
      </c>
      <c r="E12" s="2" t="str">
        <f t="shared" si="3"/>
        <v/>
      </c>
      <c r="F12" s="2" t="str">
        <f t="shared" si="4"/>
        <v/>
      </c>
      <c r="G12" s="3" t="s">
        <v>360</v>
      </c>
      <c r="H12" s="3" t="s">
        <v>627</v>
      </c>
      <c r="I12" s="3"/>
      <c r="J12" s="3"/>
      <c r="K12" s="3"/>
      <c r="L12" s="5" t="s">
        <v>359</v>
      </c>
      <c r="M12" s="3" t="s">
        <v>244</v>
      </c>
      <c r="N12" s="3" t="s">
        <v>205</v>
      </c>
      <c r="O12" s="4"/>
    </row>
    <row r="13" spans="1:20" s="34" customFormat="1" ht="24.95" customHeight="1">
      <c r="A13" s="32">
        <v>11</v>
      </c>
      <c r="B13" s="32" t="str">
        <f t="shared" si="0"/>
        <v/>
      </c>
      <c r="C13" s="32" t="str">
        <f t="shared" si="1"/>
        <v/>
      </c>
      <c r="D13" s="32" t="str">
        <f t="shared" si="2"/>
        <v/>
      </c>
      <c r="E13" s="32" t="str">
        <f t="shared" si="3"/>
        <v>O</v>
      </c>
      <c r="F13" s="32" t="str">
        <f t="shared" si="4"/>
        <v/>
      </c>
      <c r="G13" s="33" t="s">
        <v>358</v>
      </c>
      <c r="H13" s="33" t="s">
        <v>749</v>
      </c>
      <c r="I13" s="33" t="s">
        <v>750</v>
      </c>
      <c r="J13" s="33"/>
      <c r="K13" s="33"/>
      <c r="L13" s="37" t="s">
        <v>357</v>
      </c>
      <c r="M13" s="33" t="s">
        <v>356</v>
      </c>
      <c r="N13" s="33" t="s">
        <v>240</v>
      </c>
      <c r="O13" s="38"/>
      <c r="P13" s="36"/>
      <c r="Q13" s="36"/>
      <c r="R13" s="36"/>
      <c r="S13" s="36"/>
      <c r="T13" s="36"/>
    </row>
    <row r="14" spans="1:20" ht="24.95" customHeight="1">
      <c r="A14" s="2">
        <v>12</v>
      </c>
      <c r="B14" s="2" t="str">
        <f t="shared" si="0"/>
        <v/>
      </c>
      <c r="C14" s="2" t="str">
        <f t="shared" si="1"/>
        <v>O</v>
      </c>
      <c r="D14" s="2" t="str">
        <f t="shared" si="2"/>
        <v/>
      </c>
      <c r="E14" s="2" t="str">
        <f t="shared" si="3"/>
        <v/>
      </c>
      <c r="F14" s="2" t="str">
        <f t="shared" si="4"/>
        <v/>
      </c>
      <c r="G14" s="3" t="s">
        <v>355</v>
      </c>
      <c r="H14" s="3" t="s">
        <v>628</v>
      </c>
      <c r="I14" s="3"/>
      <c r="J14" s="3"/>
      <c r="K14" s="3"/>
      <c r="L14" s="5" t="s">
        <v>354</v>
      </c>
      <c r="M14" s="3" t="s">
        <v>353</v>
      </c>
      <c r="N14" s="3" t="s">
        <v>206</v>
      </c>
      <c r="O14" s="4"/>
    </row>
    <row r="15" spans="1:20" ht="24.95" customHeight="1">
      <c r="A15" s="2">
        <v>13</v>
      </c>
      <c r="B15" s="2" t="str">
        <f t="shared" si="0"/>
        <v/>
      </c>
      <c r="C15" s="2" t="str">
        <f t="shared" si="1"/>
        <v/>
      </c>
      <c r="D15" s="2" t="str">
        <f t="shared" si="2"/>
        <v/>
      </c>
      <c r="E15" s="2" t="str">
        <f t="shared" si="3"/>
        <v/>
      </c>
      <c r="F15" s="2" t="str">
        <f t="shared" si="4"/>
        <v>O</v>
      </c>
      <c r="G15" s="3" t="s">
        <v>352</v>
      </c>
      <c r="H15" s="3" t="s">
        <v>629</v>
      </c>
      <c r="I15" s="3"/>
      <c r="J15" s="3"/>
      <c r="K15" s="3"/>
      <c r="L15" s="5" t="s">
        <v>351</v>
      </c>
      <c r="M15" s="3" t="s">
        <v>350</v>
      </c>
      <c r="N15" s="3" t="s">
        <v>205</v>
      </c>
      <c r="O15" s="4"/>
    </row>
    <row r="16" spans="1:20" ht="24.95" customHeight="1">
      <c r="A16" s="2">
        <v>14</v>
      </c>
      <c r="B16" s="2" t="str">
        <f t="shared" si="0"/>
        <v>O</v>
      </c>
      <c r="C16" s="2" t="str">
        <f t="shared" si="1"/>
        <v>O</v>
      </c>
      <c r="D16" s="2" t="str">
        <f t="shared" si="2"/>
        <v/>
      </c>
      <c r="E16" s="2" t="str">
        <f t="shared" si="3"/>
        <v/>
      </c>
      <c r="F16" s="2" t="str">
        <f t="shared" si="4"/>
        <v/>
      </c>
      <c r="G16" s="3" t="s">
        <v>349</v>
      </c>
      <c r="H16" s="3" t="s">
        <v>740</v>
      </c>
      <c r="I16" s="3"/>
      <c r="J16" s="3"/>
      <c r="K16" s="3"/>
      <c r="L16" s="5" t="s">
        <v>348</v>
      </c>
      <c r="M16" s="3" t="s">
        <v>347</v>
      </c>
      <c r="N16" s="3" t="s">
        <v>206</v>
      </c>
      <c r="O16" s="4"/>
    </row>
    <row r="17" spans="1:20" ht="24.95" customHeight="1">
      <c r="A17" s="2">
        <v>15</v>
      </c>
      <c r="B17" s="2" t="str">
        <f t="shared" si="0"/>
        <v/>
      </c>
      <c r="C17" s="2" t="str">
        <f t="shared" si="1"/>
        <v>O</v>
      </c>
      <c r="D17" s="2" t="str">
        <f t="shared" si="2"/>
        <v/>
      </c>
      <c r="E17" s="2" t="str">
        <f t="shared" si="3"/>
        <v/>
      </c>
      <c r="F17" s="2" t="str">
        <f t="shared" si="4"/>
        <v/>
      </c>
      <c r="G17" s="3" t="s">
        <v>748</v>
      </c>
      <c r="H17" s="3" t="s">
        <v>630</v>
      </c>
      <c r="I17" s="3"/>
      <c r="J17" s="3"/>
      <c r="K17" s="3"/>
      <c r="L17" s="5" t="s">
        <v>346</v>
      </c>
      <c r="M17" s="3" t="s">
        <v>345</v>
      </c>
      <c r="N17" s="3" t="s">
        <v>309</v>
      </c>
      <c r="O17" s="4"/>
    </row>
    <row r="18" spans="1:20" ht="24.95" customHeight="1">
      <c r="A18" s="2">
        <v>16</v>
      </c>
      <c r="B18" s="2" t="str">
        <f t="shared" si="0"/>
        <v/>
      </c>
      <c r="C18" s="2" t="str">
        <f t="shared" si="1"/>
        <v/>
      </c>
      <c r="D18" s="2" t="str">
        <f t="shared" si="2"/>
        <v>O</v>
      </c>
      <c r="E18" s="2" t="str">
        <f t="shared" si="3"/>
        <v/>
      </c>
      <c r="F18" s="2" t="str">
        <f t="shared" si="4"/>
        <v/>
      </c>
      <c r="G18" s="3" t="s">
        <v>344</v>
      </c>
      <c r="H18" s="3" t="s">
        <v>631</v>
      </c>
      <c r="I18" s="3"/>
      <c r="J18" s="3"/>
      <c r="K18" s="3"/>
      <c r="L18" s="5" t="s">
        <v>343</v>
      </c>
      <c r="M18" s="3" t="s">
        <v>342</v>
      </c>
      <c r="N18" s="3" t="s">
        <v>205</v>
      </c>
      <c r="O18" s="4"/>
    </row>
    <row r="19" spans="1:20" ht="24.95" customHeight="1">
      <c r="A19" s="2">
        <v>17</v>
      </c>
      <c r="B19" s="2" t="str">
        <f t="shared" si="0"/>
        <v/>
      </c>
      <c r="C19" s="2" t="str">
        <f t="shared" si="1"/>
        <v/>
      </c>
      <c r="D19" s="2" t="str">
        <f t="shared" si="2"/>
        <v/>
      </c>
      <c r="E19" s="2" t="str">
        <f t="shared" si="3"/>
        <v/>
      </c>
      <c r="F19" s="2" t="str">
        <f t="shared" si="4"/>
        <v>O</v>
      </c>
      <c r="G19" s="3" t="s">
        <v>341</v>
      </c>
      <c r="H19" s="3" t="s">
        <v>633</v>
      </c>
      <c r="I19" s="3"/>
      <c r="J19" s="3"/>
      <c r="K19" s="3"/>
      <c r="L19" s="5" t="s">
        <v>340</v>
      </c>
      <c r="M19" s="3" t="s">
        <v>339</v>
      </c>
      <c r="N19" s="3" t="s">
        <v>205</v>
      </c>
      <c r="O19" s="4"/>
    </row>
    <row r="20" spans="1:20" ht="24.95" customHeight="1">
      <c r="A20" s="2">
        <v>18</v>
      </c>
      <c r="B20" s="2" t="str">
        <f t="shared" si="0"/>
        <v/>
      </c>
      <c r="C20" s="2" t="str">
        <f t="shared" si="1"/>
        <v/>
      </c>
      <c r="D20" s="2" t="str">
        <f t="shared" si="2"/>
        <v>O</v>
      </c>
      <c r="E20" s="2" t="str">
        <f t="shared" si="3"/>
        <v/>
      </c>
      <c r="F20" s="2" t="str">
        <f t="shared" si="4"/>
        <v/>
      </c>
      <c r="G20" s="3" t="s">
        <v>338</v>
      </c>
      <c r="H20" s="3" t="s">
        <v>632</v>
      </c>
      <c r="I20" s="3"/>
      <c r="J20" s="3"/>
      <c r="K20" s="3"/>
      <c r="L20" s="5" t="s">
        <v>337</v>
      </c>
      <c r="M20" s="3" t="s">
        <v>336</v>
      </c>
      <c r="N20" s="3" t="s">
        <v>240</v>
      </c>
      <c r="O20" s="4"/>
    </row>
    <row r="21" spans="1:20" ht="24.95" customHeight="1">
      <c r="A21" s="2">
        <v>19</v>
      </c>
      <c r="B21" s="2" t="str">
        <f t="shared" si="0"/>
        <v/>
      </c>
      <c r="C21" s="2" t="str">
        <f t="shared" si="1"/>
        <v/>
      </c>
      <c r="D21" s="2" t="str">
        <f t="shared" si="2"/>
        <v/>
      </c>
      <c r="E21" s="2" t="str">
        <f t="shared" si="3"/>
        <v/>
      </c>
      <c r="F21" s="2" t="str">
        <f t="shared" si="4"/>
        <v>O</v>
      </c>
      <c r="G21" s="3" t="s">
        <v>335</v>
      </c>
      <c r="H21" s="3" t="s">
        <v>634</v>
      </c>
      <c r="I21" s="3"/>
      <c r="J21" s="3"/>
      <c r="K21" s="3"/>
      <c r="L21" s="5" t="s">
        <v>334</v>
      </c>
      <c r="M21" s="3" t="s">
        <v>333</v>
      </c>
      <c r="N21" s="3" t="s">
        <v>205</v>
      </c>
      <c r="O21" s="4"/>
    </row>
    <row r="22" spans="1:20" ht="24.75" customHeight="1">
      <c r="A22" s="2">
        <v>20</v>
      </c>
      <c r="B22" s="2" t="str">
        <f t="shared" si="0"/>
        <v>O</v>
      </c>
      <c r="C22" s="2" t="str">
        <f t="shared" si="1"/>
        <v>O</v>
      </c>
      <c r="D22" s="2" t="str">
        <f t="shared" si="2"/>
        <v>O</v>
      </c>
      <c r="E22" s="2" t="str">
        <f t="shared" si="3"/>
        <v/>
      </c>
      <c r="F22" s="2" t="str">
        <f t="shared" si="4"/>
        <v/>
      </c>
      <c r="G22" s="3" t="s">
        <v>332</v>
      </c>
      <c r="H22" s="3" t="s">
        <v>635</v>
      </c>
      <c r="I22" s="3"/>
      <c r="J22" s="3"/>
      <c r="K22" s="3"/>
      <c r="L22" s="5" t="s">
        <v>331</v>
      </c>
      <c r="M22" s="3" t="s">
        <v>330</v>
      </c>
      <c r="N22" s="3" t="s">
        <v>205</v>
      </c>
      <c r="O22" s="4"/>
    </row>
    <row r="23" spans="1:20" ht="24.75" customHeight="1">
      <c r="A23" s="2">
        <v>21</v>
      </c>
      <c r="B23" s="2" t="str">
        <f t="shared" si="0"/>
        <v>O</v>
      </c>
      <c r="C23" s="2" t="str">
        <f t="shared" si="1"/>
        <v/>
      </c>
      <c r="D23" s="2" t="str">
        <f t="shared" si="2"/>
        <v>O</v>
      </c>
      <c r="E23" s="2" t="str">
        <f t="shared" si="3"/>
        <v/>
      </c>
      <c r="F23" s="2" t="str">
        <f t="shared" si="4"/>
        <v/>
      </c>
      <c r="G23" s="3" t="s">
        <v>329</v>
      </c>
      <c r="H23" s="3" t="s">
        <v>637</v>
      </c>
      <c r="I23" s="3"/>
      <c r="J23" s="3"/>
      <c r="K23" s="3"/>
      <c r="L23" s="5" t="s">
        <v>636</v>
      </c>
      <c r="M23" s="3" t="s">
        <v>328</v>
      </c>
      <c r="N23" s="3" t="s">
        <v>240</v>
      </c>
      <c r="O23" s="4"/>
    </row>
    <row r="24" spans="1:20" ht="24.75" customHeight="1">
      <c r="A24" s="2">
        <v>22</v>
      </c>
      <c r="B24" s="2" t="str">
        <f t="shared" si="0"/>
        <v>O</v>
      </c>
      <c r="C24" s="2" t="str">
        <f t="shared" si="1"/>
        <v/>
      </c>
      <c r="D24" s="2" t="str">
        <f t="shared" si="2"/>
        <v/>
      </c>
      <c r="E24" s="2" t="str">
        <f t="shared" si="3"/>
        <v/>
      </c>
      <c r="F24" s="2" t="str">
        <f t="shared" si="4"/>
        <v/>
      </c>
      <c r="G24" s="3" t="s">
        <v>327</v>
      </c>
      <c r="H24" s="3" t="s">
        <v>639</v>
      </c>
      <c r="I24" s="3" t="s">
        <v>640</v>
      </c>
      <c r="J24" s="3"/>
      <c r="K24" s="3"/>
      <c r="L24" s="5" t="s">
        <v>326</v>
      </c>
      <c r="M24" s="3" t="s">
        <v>325</v>
      </c>
      <c r="N24" s="3" t="s">
        <v>205</v>
      </c>
      <c r="O24" s="4"/>
    </row>
    <row r="25" spans="1:20" ht="24.75" customHeight="1">
      <c r="A25" s="2">
        <v>23</v>
      </c>
      <c r="B25" s="2" t="str">
        <f t="shared" si="0"/>
        <v/>
      </c>
      <c r="C25" s="2" t="str">
        <f t="shared" si="1"/>
        <v/>
      </c>
      <c r="D25" s="2" t="str">
        <f t="shared" si="2"/>
        <v/>
      </c>
      <c r="E25" s="2" t="str">
        <f t="shared" si="3"/>
        <v/>
      </c>
      <c r="F25" s="2" t="str">
        <f t="shared" si="4"/>
        <v>O</v>
      </c>
      <c r="G25" s="3" t="s">
        <v>324</v>
      </c>
      <c r="H25" s="3" t="s">
        <v>641</v>
      </c>
      <c r="I25" s="3"/>
      <c r="J25" s="3"/>
      <c r="K25" s="3"/>
      <c r="L25" s="5" t="s">
        <v>323</v>
      </c>
      <c r="M25" s="3" t="s">
        <v>638</v>
      </c>
      <c r="N25" s="3" t="s">
        <v>240</v>
      </c>
      <c r="O25" s="7" t="s">
        <v>322</v>
      </c>
    </row>
    <row r="26" spans="1:20" s="34" customFormat="1" ht="24.75" customHeight="1">
      <c r="A26" s="32">
        <v>24</v>
      </c>
      <c r="B26" s="32" t="str">
        <f t="shared" si="0"/>
        <v>O</v>
      </c>
      <c r="C26" s="32" t="str">
        <f t="shared" si="1"/>
        <v/>
      </c>
      <c r="D26" s="32" t="str">
        <f t="shared" si="2"/>
        <v/>
      </c>
      <c r="E26" s="32" t="str">
        <f t="shared" si="3"/>
        <v/>
      </c>
      <c r="F26" s="32" t="str">
        <f t="shared" si="4"/>
        <v/>
      </c>
      <c r="G26" s="33" t="s">
        <v>321</v>
      </c>
      <c r="H26" s="34" t="s">
        <v>751</v>
      </c>
      <c r="I26" s="33"/>
      <c r="J26" s="33"/>
      <c r="K26" s="33"/>
      <c r="L26" s="33" t="s">
        <v>320</v>
      </c>
      <c r="M26" s="33" t="s">
        <v>319</v>
      </c>
      <c r="N26" s="33" t="s">
        <v>240</v>
      </c>
      <c r="O26" s="35" t="s">
        <v>318</v>
      </c>
      <c r="P26" s="36"/>
      <c r="Q26" s="36"/>
      <c r="R26" s="36"/>
      <c r="S26" s="36"/>
      <c r="T26" s="36"/>
    </row>
    <row r="27" spans="1:20" ht="24.75" customHeight="1">
      <c r="A27" s="2">
        <v>25</v>
      </c>
      <c r="B27" s="2" t="str">
        <f t="shared" si="0"/>
        <v>O</v>
      </c>
      <c r="C27" s="2" t="str">
        <f t="shared" si="1"/>
        <v/>
      </c>
      <c r="D27" s="2" t="str">
        <f t="shared" si="2"/>
        <v/>
      </c>
      <c r="E27" s="2" t="str">
        <f t="shared" si="3"/>
        <v>O</v>
      </c>
      <c r="F27" s="2" t="str">
        <f t="shared" si="4"/>
        <v/>
      </c>
      <c r="G27" s="3" t="s">
        <v>752</v>
      </c>
      <c r="H27" s="3" t="s">
        <v>642</v>
      </c>
      <c r="I27" s="3"/>
      <c r="J27" s="3"/>
      <c r="K27" s="3"/>
      <c r="L27" s="5" t="s">
        <v>317</v>
      </c>
      <c r="M27" s="3" t="s">
        <v>316</v>
      </c>
      <c r="N27" s="3" t="s">
        <v>205</v>
      </c>
      <c r="O27" s="4"/>
    </row>
    <row r="28" spans="1:20" ht="24.75" customHeight="1">
      <c r="A28" s="2">
        <v>26</v>
      </c>
      <c r="B28" s="2" t="str">
        <f t="shared" si="0"/>
        <v/>
      </c>
      <c r="C28" s="2" t="str">
        <f t="shared" si="1"/>
        <v/>
      </c>
      <c r="D28" s="2" t="str">
        <f t="shared" si="2"/>
        <v/>
      </c>
      <c r="E28" s="2" t="str">
        <f t="shared" si="3"/>
        <v/>
      </c>
      <c r="F28" s="2" t="str">
        <f t="shared" si="4"/>
        <v>O</v>
      </c>
      <c r="G28" s="3" t="s">
        <v>315</v>
      </c>
      <c r="H28" s="3" t="s">
        <v>643</v>
      </c>
      <c r="I28" s="3"/>
      <c r="J28" s="3"/>
      <c r="K28" s="3"/>
      <c r="L28" s="5" t="s">
        <v>314</v>
      </c>
      <c r="M28" s="3" t="s">
        <v>313</v>
      </c>
      <c r="N28" s="3" t="s">
        <v>206</v>
      </c>
      <c r="O28" s="4"/>
    </row>
    <row r="29" spans="1:20" ht="24.75" customHeight="1">
      <c r="A29" s="2">
        <v>27</v>
      </c>
      <c r="B29" s="2" t="str">
        <f t="shared" si="0"/>
        <v/>
      </c>
      <c r="C29" s="2" t="str">
        <f t="shared" si="1"/>
        <v/>
      </c>
      <c r="D29" s="2" t="str">
        <f t="shared" si="2"/>
        <v>O</v>
      </c>
      <c r="E29" s="2" t="str">
        <f t="shared" si="3"/>
        <v/>
      </c>
      <c r="F29" s="2" t="str">
        <f t="shared" si="4"/>
        <v/>
      </c>
      <c r="G29" s="3" t="s">
        <v>312</v>
      </c>
      <c r="H29" s="3" t="s">
        <v>644</v>
      </c>
      <c r="I29" s="3" t="s">
        <v>645</v>
      </c>
      <c r="J29" s="3"/>
      <c r="K29" s="3"/>
      <c r="L29" s="5" t="s">
        <v>311</v>
      </c>
      <c r="M29" s="3" t="s">
        <v>310</v>
      </c>
      <c r="N29" s="3" t="s">
        <v>309</v>
      </c>
      <c r="O29" s="4"/>
    </row>
    <row r="30" spans="1:20" ht="24.75" customHeight="1">
      <c r="A30" s="2">
        <v>28</v>
      </c>
      <c r="B30" s="2" t="str">
        <f t="shared" si="0"/>
        <v/>
      </c>
      <c r="C30" s="2" t="str">
        <f t="shared" si="1"/>
        <v>O</v>
      </c>
      <c r="D30" s="2" t="str">
        <f t="shared" si="2"/>
        <v/>
      </c>
      <c r="E30" s="2" t="str">
        <f t="shared" si="3"/>
        <v/>
      </c>
      <c r="F30" s="2" t="str">
        <f t="shared" si="4"/>
        <v/>
      </c>
      <c r="G30" s="3" t="s">
        <v>308</v>
      </c>
      <c r="H30" s="3" t="s">
        <v>646</v>
      </c>
      <c r="I30" s="3"/>
      <c r="J30" s="3"/>
      <c r="K30" s="3"/>
      <c r="L30" s="5" t="s">
        <v>307</v>
      </c>
      <c r="M30" s="3" t="s">
        <v>306</v>
      </c>
      <c r="N30" s="3" t="s">
        <v>240</v>
      </c>
      <c r="O30" s="4"/>
    </row>
    <row r="31" spans="1:20" ht="24.75" customHeight="1">
      <c r="A31" s="2">
        <v>29</v>
      </c>
      <c r="B31" s="2" t="str">
        <f t="shared" si="0"/>
        <v>O</v>
      </c>
      <c r="C31" s="2" t="str">
        <f t="shared" si="1"/>
        <v/>
      </c>
      <c r="D31" s="2" t="str">
        <f t="shared" si="2"/>
        <v>O</v>
      </c>
      <c r="E31" s="2" t="str">
        <f t="shared" si="3"/>
        <v/>
      </c>
      <c r="F31" s="2" t="str">
        <f t="shared" si="4"/>
        <v/>
      </c>
      <c r="G31" s="3" t="s">
        <v>305</v>
      </c>
      <c r="H31" s="3" t="s">
        <v>741</v>
      </c>
      <c r="I31" s="3" t="s">
        <v>647</v>
      </c>
      <c r="J31" s="3" t="s">
        <v>648</v>
      </c>
      <c r="K31" s="3" t="s">
        <v>649</v>
      </c>
      <c r="L31" s="5" t="s">
        <v>304</v>
      </c>
      <c r="M31" s="3" t="s">
        <v>303</v>
      </c>
      <c r="N31" s="3" t="s">
        <v>205</v>
      </c>
      <c r="O31" s="4"/>
    </row>
    <row r="32" spans="1:20" ht="24.75" customHeight="1">
      <c r="A32" s="2">
        <v>30</v>
      </c>
      <c r="B32" s="2" t="str">
        <f t="shared" si="0"/>
        <v/>
      </c>
      <c r="C32" s="2" t="str">
        <f t="shared" si="1"/>
        <v/>
      </c>
      <c r="D32" s="2" t="str">
        <f t="shared" si="2"/>
        <v/>
      </c>
      <c r="E32" s="2" t="str">
        <f t="shared" si="3"/>
        <v>O</v>
      </c>
      <c r="F32" s="2" t="str">
        <f t="shared" si="4"/>
        <v/>
      </c>
      <c r="G32" s="3" t="s">
        <v>302</v>
      </c>
      <c r="H32" s="3" t="s">
        <v>650</v>
      </c>
      <c r="I32" s="3"/>
      <c r="J32" s="3"/>
      <c r="K32" s="3"/>
      <c r="L32" s="5" t="s">
        <v>301</v>
      </c>
      <c r="M32" s="3" t="s">
        <v>300</v>
      </c>
      <c r="N32" s="3" t="s">
        <v>205</v>
      </c>
      <c r="O32" s="4"/>
    </row>
    <row r="33" spans="1:20" ht="24.75" customHeight="1">
      <c r="A33" s="2">
        <v>31</v>
      </c>
      <c r="B33" s="2" t="str">
        <f t="shared" si="0"/>
        <v>O</v>
      </c>
      <c r="C33" s="2" t="str">
        <f t="shared" si="1"/>
        <v/>
      </c>
      <c r="D33" s="2" t="str">
        <f t="shared" si="2"/>
        <v/>
      </c>
      <c r="E33" s="2" t="str">
        <f t="shared" si="3"/>
        <v>O</v>
      </c>
      <c r="F33" s="2" t="str">
        <f t="shared" si="4"/>
        <v/>
      </c>
      <c r="G33" s="3" t="s">
        <v>299</v>
      </c>
      <c r="H33" s="3" t="s">
        <v>651</v>
      </c>
      <c r="I33" s="3"/>
      <c r="J33" s="3"/>
      <c r="K33" s="3"/>
      <c r="L33" s="5" t="s">
        <v>298</v>
      </c>
      <c r="M33" s="3" t="s">
        <v>297</v>
      </c>
      <c r="N33" s="3" t="s">
        <v>206</v>
      </c>
      <c r="O33" s="4"/>
    </row>
    <row r="34" spans="1:20" s="34" customFormat="1" ht="24.75" customHeight="1">
      <c r="A34" s="32">
        <v>32</v>
      </c>
      <c r="B34" s="32" t="str">
        <f t="shared" si="0"/>
        <v/>
      </c>
      <c r="C34" s="32" t="str">
        <f t="shared" si="1"/>
        <v/>
      </c>
      <c r="D34" s="32" t="str">
        <f t="shared" si="2"/>
        <v>O</v>
      </c>
      <c r="E34" s="32" t="str">
        <f t="shared" si="3"/>
        <v/>
      </c>
      <c r="F34" s="32" t="str">
        <f t="shared" si="4"/>
        <v/>
      </c>
      <c r="G34" s="33" t="s">
        <v>296</v>
      </c>
      <c r="H34" s="34" t="s">
        <v>754</v>
      </c>
      <c r="I34" s="33"/>
      <c r="J34" s="33"/>
      <c r="K34" s="33"/>
      <c r="L34" s="37" t="s">
        <v>753</v>
      </c>
      <c r="M34" s="33" t="s">
        <v>295</v>
      </c>
      <c r="N34" s="33" t="s">
        <v>240</v>
      </c>
      <c r="O34" s="35" t="s">
        <v>294</v>
      </c>
      <c r="P34" s="36"/>
      <c r="Q34" s="36"/>
      <c r="R34" s="36"/>
      <c r="S34" s="36"/>
      <c r="T34" s="36"/>
    </row>
    <row r="35" spans="1:20" ht="24.75" customHeight="1">
      <c r="A35" s="2">
        <v>33</v>
      </c>
      <c r="B35" s="2" t="str">
        <f t="shared" ref="B35:B52" si="5">IF(COUNTIF(M35,"*시스템*"),"O",IF(COUNTIF(M35,"*si*"),"O",IF(COUNTIF(M35,"*erp*"),"O",IF(COUNTIF(M35,"*통합*"),"O",""))))</f>
        <v/>
      </c>
      <c r="C35" s="2" t="str">
        <f t="shared" ref="C35:C52" si="6">IF(COUNTIF(M35,"*비디오*"),"O",IF(COUNTIF(M35,"*영상*"),"O",IF(COUNTIF(M35,"*컨텐츠*"),"O",IF(COUNTIF(M35,"*음성*"),"O",""))))</f>
        <v/>
      </c>
      <c r="D35" s="2" t="str">
        <f t="shared" ref="D35:D52" si="7">IF(COUNTIF(M35,"*무선*"),"O",IF(COUNTIF(M35,"*통신*"),"O",IF(COUNTIF(M35,"*인터넷*"),"O",IF(COUNTIF(M35,"*모바일*"),"O",""))))</f>
        <v>O</v>
      </c>
      <c r="E35" s="2" t="str">
        <f t="shared" ref="E35:E52" si="8">IF(COUNTIF(M35,"*제어*"),"O","")</f>
        <v/>
      </c>
      <c r="F35" s="2" t="str">
        <f t="shared" ref="F35:F52" si="9">IF(COUNTIF(B35:E35,"*O*"),"","O")</f>
        <v/>
      </c>
      <c r="G35" s="3" t="s">
        <v>293</v>
      </c>
      <c r="H35" s="3" t="s">
        <v>742</v>
      </c>
      <c r="I35" s="3"/>
      <c r="J35" s="3"/>
      <c r="K35" s="3"/>
      <c r="L35" s="5" t="s">
        <v>292</v>
      </c>
      <c r="M35" s="3" t="s">
        <v>291</v>
      </c>
      <c r="N35" s="3" t="s">
        <v>205</v>
      </c>
      <c r="O35" s="4"/>
    </row>
    <row r="36" spans="1:20" ht="24.75" customHeight="1">
      <c r="A36" s="2">
        <v>34</v>
      </c>
      <c r="B36" s="2" t="str">
        <f t="shared" si="5"/>
        <v/>
      </c>
      <c r="C36" s="2" t="str">
        <f t="shared" si="6"/>
        <v/>
      </c>
      <c r="D36" s="2" t="str">
        <f t="shared" si="7"/>
        <v>O</v>
      </c>
      <c r="E36" s="2" t="str">
        <f t="shared" si="8"/>
        <v/>
      </c>
      <c r="F36" s="2" t="str">
        <f t="shared" si="9"/>
        <v/>
      </c>
      <c r="G36" s="3" t="s">
        <v>290</v>
      </c>
      <c r="H36" s="3" t="s">
        <v>652</v>
      </c>
      <c r="I36" s="3"/>
      <c r="J36" s="3"/>
      <c r="K36" s="3"/>
      <c r="L36" s="5" t="s">
        <v>289</v>
      </c>
      <c r="M36" s="3" t="s">
        <v>288</v>
      </c>
      <c r="N36" s="3" t="s">
        <v>205</v>
      </c>
      <c r="O36" s="4"/>
    </row>
    <row r="37" spans="1:20" ht="24.75" customHeight="1">
      <c r="A37" s="2">
        <v>35</v>
      </c>
      <c r="B37" s="2" t="str">
        <f t="shared" si="5"/>
        <v>O</v>
      </c>
      <c r="C37" s="2" t="str">
        <f t="shared" si="6"/>
        <v/>
      </c>
      <c r="D37" s="2" t="str">
        <f t="shared" si="7"/>
        <v>O</v>
      </c>
      <c r="E37" s="2" t="str">
        <f t="shared" si="8"/>
        <v/>
      </c>
      <c r="F37" s="2" t="str">
        <f t="shared" si="9"/>
        <v/>
      </c>
      <c r="G37" s="3" t="s">
        <v>287</v>
      </c>
      <c r="H37" s="3" t="s">
        <v>653</v>
      </c>
      <c r="I37" s="3"/>
      <c r="J37" s="3"/>
      <c r="K37" s="3"/>
      <c r="L37" s="5" t="s">
        <v>286</v>
      </c>
      <c r="M37" s="3" t="s">
        <v>285</v>
      </c>
      <c r="N37" s="3" t="s">
        <v>240</v>
      </c>
      <c r="O37" s="4"/>
    </row>
    <row r="38" spans="1:20" s="34" customFormat="1" ht="24.75" customHeight="1">
      <c r="A38" s="32">
        <v>36</v>
      </c>
      <c r="B38" s="32" t="str">
        <f t="shared" si="5"/>
        <v>O</v>
      </c>
      <c r="C38" s="32" t="str">
        <f t="shared" si="6"/>
        <v/>
      </c>
      <c r="D38" s="32" t="str">
        <f t="shared" si="7"/>
        <v/>
      </c>
      <c r="E38" s="32" t="str">
        <f t="shared" si="8"/>
        <v/>
      </c>
      <c r="F38" s="32" t="str">
        <f t="shared" si="9"/>
        <v/>
      </c>
      <c r="G38" s="33" t="s">
        <v>755</v>
      </c>
      <c r="H38" s="33" t="s">
        <v>756</v>
      </c>
      <c r="I38" s="33"/>
      <c r="J38" s="33"/>
      <c r="K38" s="33"/>
      <c r="L38" s="37" t="s">
        <v>284</v>
      </c>
      <c r="M38" s="33" t="s">
        <v>283</v>
      </c>
      <c r="N38" s="33" t="s">
        <v>240</v>
      </c>
      <c r="O38" s="35" t="s">
        <v>282</v>
      </c>
      <c r="P38" s="36"/>
      <c r="Q38" s="36"/>
      <c r="R38" s="36"/>
      <c r="S38" s="36"/>
      <c r="T38" s="36"/>
    </row>
    <row r="39" spans="1:20" ht="24.75" customHeight="1">
      <c r="A39" s="2">
        <v>37</v>
      </c>
      <c r="B39" s="2" t="str">
        <f t="shared" si="5"/>
        <v>O</v>
      </c>
      <c r="C39" s="2" t="str">
        <f t="shared" si="6"/>
        <v/>
      </c>
      <c r="D39" s="2" t="str">
        <f t="shared" si="7"/>
        <v/>
      </c>
      <c r="E39" s="2" t="str">
        <f t="shared" si="8"/>
        <v/>
      </c>
      <c r="F39" s="2" t="str">
        <f t="shared" si="9"/>
        <v/>
      </c>
      <c r="G39" s="3" t="s">
        <v>281</v>
      </c>
      <c r="H39" s="3" t="s">
        <v>654</v>
      </c>
      <c r="I39" s="4" t="s">
        <v>655</v>
      </c>
      <c r="J39" s="3" t="s">
        <v>656</v>
      </c>
      <c r="K39" s="3"/>
      <c r="L39" s="5" t="s">
        <v>280</v>
      </c>
      <c r="M39" s="3" t="s">
        <v>279</v>
      </c>
      <c r="N39" s="3" t="s">
        <v>240</v>
      </c>
      <c r="O39" s="7" t="s">
        <v>278</v>
      </c>
    </row>
    <row r="40" spans="1:20" ht="24.75" customHeight="1">
      <c r="A40" s="2">
        <v>38</v>
      </c>
      <c r="B40" s="2" t="str">
        <f t="shared" si="5"/>
        <v/>
      </c>
      <c r="C40" s="2" t="str">
        <f t="shared" si="6"/>
        <v/>
      </c>
      <c r="D40" s="2" t="str">
        <f t="shared" si="7"/>
        <v>O</v>
      </c>
      <c r="E40" s="2" t="str">
        <f t="shared" si="8"/>
        <v/>
      </c>
      <c r="F40" s="2" t="str">
        <f t="shared" si="9"/>
        <v/>
      </c>
      <c r="G40" s="3" t="s">
        <v>277</v>
      </c>
      <c r="H40" s="3" t="s">
        <v>657</v>
      </c>
      <c r="I40" s="3"/>
      <c r="J40" s="3"/>
      <c r="K40" s="3"/>
      <c r="L40" s="5" t="s">
        <v>276</v>
      </c>
      <c r="M40" s="3" t="s">
        <v>275</v>
      </c>
      <c r="N40" s="3"/>
      <c r="O40" s="4"/>
    </row>
    <row r="41" spans="1:20" ht="24.75" customHeight="1">
      <c r="A41" s="2">
        <v>39</v>
      </c>
      <c r="B41" s="2" t="str">
        <f t="shared" si="5"/>
        <v/>
      </c>
      <c r="C41" s="2" t="str">
        <f t="shared" si="6"/>
        <v/>
      </c>
      <c r="D41" s="2" t="str">
        <f t="shared" si="7"/>
        <v>O</v>
      </c>
      <c r="E41" s="2" t="str">
        <f t="shared" si="8"/>
        <v/>
      </c>
      <c r="F41" s="2" t="str">
        <f t="shared" si="9"/>
        <v/>
      </c>
      <c r="G41" s="3" t="s">
        <v>274</v>
      </c>
      <c r="H41" s="3" t="s">
        <v>658</v>
      </c>
      <c r="I41" s="3"/>
      <c r="J41" s="3"/>
      <c r="K41" s="3"/>
      <c r="L41" s="5" t="s">
        <v>273</v>
      </c>
      <c r="M41" s="3" t="s">
        <v>272</v>
      </c>
      <c r="N41" s="3" t="s">
        <v>240</v>
      </c>
      <c r="O41" s="4"/>
    </row>
    <row r="42" spans="1:20" ht="24.75" customHeight="1">
      <c r="A42" s="2">
        <v>40</v>
      </c>
      <c r="B42" s="2" t="str">
        <f t="shared" si="5"/>
        <v>O</v>
      </c>
      <c r="C42" s="2" t="str">
        <f t="shared" si="6"/>
        <v/>
      </c>
      <c r="D42" s="2" t="str">
        <f t="shared" si="7"/>
        <v/>
      </c>
      <c r="E42" s="2" t="str">
        <f t="shared" si="8"/>
        <v/>
      </c>
      <c r="F42" s="2" t="str">
        <f t="shared" si="9"/>
        <v/>
      </c>
      <c r="G42" s="3" t="s">
        <v>271</v>
      </c>
      <c r="H42" s="3" t="s">
        <v>659</v>
      </c>
      <c r="I42" s="3"/>
      <c r="J42" s="3"/>
      <c r="K42" s="3"/>
      <c r="L42" s="5" t="s">
        <v>270</v>
      </c>
      <c r="M42" s="3" t="s">
        <v>244</v>
      </c>
      <c r="N42" s="3" t="s">
        <v>269</v>
      </c>
      <c r="O42" s="4"/>
    </row>
    <row r="43" spans="1:20" ht="24.75" customHeight="1">
      <c r="A43" s="2">
        <v>41</v>
      </c>
      <c r="B43" s="2" t="str">
        <f t="shared" si="5"/>
        <v>O</v>
      </c>
      <c r="C43" s="2" t="str">
        <f t="shared" si="6"/>
        <v/>
      </c>
      <c r="D43" s="2" t="str">
        <f t="shared" si="7"/>
        <v/>
      </c>
      <c r="E43" s="2" t="str">
        <f t="shared" si="8"/>
        <v/>
      </c>
      <c r="F43" s="2" t="str">
        <f t="shared" si="9"/>
        <v/>
      </c>
      <c r="G43" s="3" t="s">
        <v>268</v>
      </c>
      <c r="H43" s="3" t="s">
        <v>660</v>
      </c>
      <c r="I43" s="3" t="s">
        <v>661</v>
      </c>
      <c r="J43" s="3" t="s">
        <v>662</v>
      </c>
      <c r="K43" s="3"/>
      <c r="L43" s="5" t="s">
        <v>267</v>
      </c>
      <c r="M43" s="3" t="s">
        <v>266</v>
      </c>
      <c r="N43" s="3" t="s">
        <v>240</v>
      </c>
      <c r="O43" s="4"/>
    </row>
    <row r="44" spans="1:20" ht="24.75" customHeight="1">
      <c r="A44" s="2">
        <v>42</v>
      </c>
      <c r="B44" s="2" t="str">
        <f t="shared" si="5"/>
        <v/>
      </c>
      <c r="C44" s="2" t="str">
        <f t="shared" si="6"/>
        <v/>
      </c>
      <c r="D44" s="2" t="str">
        <f t="shared" si="7"/>
        <v/>
      </c>
      <c r="E44" s="2" t="str">
        <f t="shared" si="8"/>
        <v/>
      </c>
      <c r="F44" s="2" t="str">
        <f t="shared" si="9"/>
        <v>O</v>
      </c>
      <c r="G44" s="3" t="s">
        <v>265</v>
      </c>
      <c r="H44" s="3" t="s">
        <v>663</v>
      </c>
      <c r="I44" s="3"/>
      <c r="J44" s="3"/>
      <c r="K44" s="3"/>
      <c r="L44" s="5" t="s">
        <v>264</v>
      </c>
      <c r="M44" s="3" t="s">
        <v>263</v>
      </c>
      <c r="N44" s="3" t="s">
        <v>240</v>
      </c>
      <c r="O44" s="4"/>
    </row>
    <row r="45" spans="1:20" ht="24.75" customHeight="1">
      <c r="A45" s="2">
        <v>43</v>
      </c>
      <c r="B45" s="2" t="str">
        <f t="shared" si="5"/>
        <v>O</v>
      </c>
      <c r="C45" s="2" t="str">
        <f t="shared" si="6"/>
        <v/>
      </c>
      <c r="D45" s="2" t="str">
        <f t="shared" si="7"/>
        <v>O</v>
      </c>
      <c r="E45" s="2" t="str">
        <f t="shared" si="8"/>
        <v/>
      </c>
      <c r="F45" s="2" t="str">
        <f t="shared" si="9"/>
        <v/>
      </c>
      <c r="G45" s="3" t="s">
        <v>262</v>
      </c>
      <c r="H45" s="3" t="s">
        <v>664</v>
      </c>
      <c r="I45" s="3"/>
      <c r="J45" s="3"/>
      <c r="K45" s="3"/>
      <c r="L45" s="5" t="s">
        <v>261</v>
      </c>
      <c r="M45" s="3" t="s">
        <v>260</v>
      </c>
      <c r="N45" s="3" t="s">
        <v>240</v>
      </c>
      <c r="O45" s="7" t="s">
        <v>259</v>
      </c>
    </row>
    <row r="46" spans="1:20" ht="24.75" customHeight="1">
      <c r="A46" s="2">
        <v>44</v>
      </c>
      <c r="B46" s="2" t="str">
        <f t="shared" si="5"/>
        <v/>
      </c>
      <c r="C46" s="2" t="str">
        <f t="shared" si="6"/>
        <v/>
      </c>
      <c r="D46" s="2" t="str">
        <f t="shared" si="7"/>
        <v/>
      </c>
      <c r="E46" s="2" t="str">
        <f t="shared" si="8"/>
        <v/>
      </c>
      <c r="F46" s="2" t="str">
        <f t="shared" si="9"/>
        <v>O</v>
      </c>
      <c r="G46" s="3" t="s">
        <v>258</v>
      </c>
      <c r="H46" s="3" t="s">
        <v>666</v>
      </c>
      <c r="I46" s="3"/>
      <c r="J46" s="3"/>
      <c r="K46" s="3"/>
      <c r="L46" s="5" t="s">
        <v>665</v>
      </c>
      <c r="M46" s="3" t="s">
        <v>257</v>
      </c>
      <c r="N46" s="3" t="s">
        <v>240</v>
      </c>
      <c r="O46" s="7" t="s">
        <v>256</v>
      </c>
    </row>
    <row r="47" spans="1:20" ht="24.75" customHeight="1">
      <c r="A47" s="2">
        <v>45</v>
      </c>
      <c r="B47" s="2" t="str">
        <f t="shared" si="5"/>
        <v>O</v>
      </c>
      <c r="C47" s="2" t="str">
        <f t="shared" si="6"/>
        <v/>
      </c>
      <c r="D47" s="2" t="str">
        <f t="shared" si="7"/>
        <v/>
      </c>
      <c r="E47" s="2" t="str">
        <f t="shared" si="8"/>
        <v/>
      </c>
      <c r="F47" s="2" t="str">
        <f t="shared" si="9"/>
        <v/>
      </c>
      <c r="G47" s="3" t="s">
        <v>255</v>
      </c>
      <c r="H47" s="3" t="s">
        <v>667</v>
      </c>
      <c r="I47" s="3"/>
      <c r="J47" s="3"/>
      <c r="K47" s="3"/>
      <c r="L47" s="5" t="s">
        <v>254</v>
      </c>
      <c r="M47" s="3" t="s">
        <v>253</v>
      </c>
      <c r="N47" s="3" t="s">
        <v>205</v>
      </c>
      <c r="O47" s="4"/>
    </row>
    <row r="48" spans="1:20" ht="24.75" customHeight="1">
      <c r="A48" s="2">
        <v>46</v>
      </c>
      <c r="B48" s="2" t="str">
        <f t="shared" si="5"/>
        <v>O</v>
      </c>
      <c r="C48" s="2" t="str">
        <f t="shared" si="6"/>
        <v>O</v>
      </c>
      <c r="D48" s="2" t="str">
        <f t="shared" si="7"/>
        <v/>
      </c>
      <c r="E48" s="2" t="str">
        <f t="shared" si="8"/>
        <v/>
      </c>
      <c r="F48" s="2" t="str">
        <f t="shared" si="9"/>
        <v/>
      </c>
      <c r="G48" s="3" t="s">
        <v>252</v>
      </c>
      <c r="H48" s="3" t="s">
        <v>668</v>
      </c>
      <c r="I48" s="3" t="s">
        <v>669</v>
      </c>
      <c r="J48" s="3"/>
      <c r="K48" s="3"/>
      <c r="L48" s="5" t="s">
        <v>251</v>
      </c>
      <c r="M48" s="3" t="s">
        <v>250</v>
      </c>
      <c r="N48" s="3" t="s">
        <v>206</v>
      </c>
      <c r="O48" s="4"/>
    </row>
    <row r="49" spans="1:15" ht="24.75" customHeight="1">
      <c r="A49" s="2">
        <v>47</v>
      </c>
      <c r="B49" s="2" t="str">
        <f t="shared" si="5"/>
        <v/>
      </c>
      <c r="C49" s="2" t="str">
        <f t="shared" si="6"/>
        <v/>
      </c>
      <c r="D49" s="2" t="str">
        <f t="shared" si="7"/>
        <v>O</v>
      </c>
      <c r="E49" s="2" t="str">
        <f t="shared" si="8"/>
        <v/>
      </c>
      <c r="F49" s="2" t="str">
        <f t="shared" si="9"/>
        <v/>
      </c>
      <c r="G49" s="3" t="s">
        <v>249</v>
      </c>
      <c r="H49" s="3" t="s">
        <v>670</v>
      </c>
      <c r="I49" s="3"/>
      <c r="J49" s="3"/>
      <c r="K49" s="3"/>
      <c r="L49" s="5" t="s">
        <v>248</v>
      </c>
      <c r="M49" s="3" t="s">
        <v>247</v>
      </c>
      <c r="N49" s="3" t="s">
        <v>240</v>
      </c>
      <c r="O49" s="4"/>
    </row>
    <row r="50" spans="1:15" ht="24.75" customHeight="1">
      <c r="A50" s="2">
        <v>48</v>
      </c>
      <c r="B50" s="2" t="str">
        <f t="shared" si="5"/>
        <v>O</v>
      </c>
      <c r="C50" s="2" t="str">
        <f t="shared" si="6"/>
        <v/>
      </c>
      <c r="D50" s="2" t="str">
        <f t="shared" si="7"/>
        <v/>
      </c>
      <c r="E50" s="2" t="str">
        <f t="shared" si="8"/>
        <v/>
      </c>
      <c r="F50" s="2" t="str">
        <f t="shared" si="9"/>
        <v/>
      </c>
      <c r="G50" s="3" t="s">
        <v>246</v>
      </c>
      <c r="H50" s="3" t="s">
        <v>671</v>
      </c>
      <c r="I50" s="3"/>
      <c r="J50" s="3"/>
      <c r="K50" s="3"/>
      <c r="L50" s="5" t="s">
        <v>245</v>
      </c>
      <c r="M50" s="3" t="s">
        <v>244</v>
      </c>
      <c r="N50" s="3" t="s">
        <v>205</v>
      </c>
      <c r="O50" s="4"/>
    </row>
    <row r="51" spans="1:15" ht="24.75" customHeight="1">
      <c r="A51" s="2">
        <v>49</v>
      </c>
      <c r="B51" s="2" t="str">
        <f t="shared" si="5"/>
        <v>O</v>
      </c>
      <c r="C51" s="2" t="str">
        <f t="shared" si="6"/>
        <v/>
      </c>
      <c r="D51" s="2" t="str">
        <f t="shared" si="7"/>
        <v/>
      </c>
      <c r="E51" s="2" t="str">
        <f t="shared" si="8"/>
        <v/>
      </c>
      <c r="F51" s="2" t="str">
        <f t="shared" si="9"/>
        <v/>
      </c>
      <c r="G51" s="3" t="s">
        <v>243</v>
      </c>
      <c r="H51" s="3" t="s">
        <v>672</v>
      </c>
      <c r="I51" s="3" t="s">
        <v>673</v>
      </c>
      <c r="J51" s="3"/>
      <c r="K51" s="3"/>
      <c r="L51" s="5" t="s">
        <v>242</v>
      </c>
      <c r="M51" s="3" t="s">
        <v>241</v>
      </c>
      <c r="N51" s="3" t="s">
        <v>240</v>
      </c>
      <c r="O51" s="4"/>
    </row>
    <row r="52" spans="1:15" ht="24.75" customHeight="1">
      <c r="A52" s="2">
        <v>50</v>
      </c>
      <c r="B52" s="2" t="str">
        <f t="shared" si="5"/>
        <v/>
      </c>
      <c r="C52" s="2" t="str">
        <f t="shared" si="6"/>
        <v/>
      </c>
      <c r="D52" s="2" t="str">
        <f t="shared" si="7"/>
        <v/>
      </c>
      <c r="E52" s="2" t="str">
        <f t="shared" si="8"/>
        <v/>
      </c>
      <c r="F52" s="2" t="str">
        <f t="shared" si="9"/>
        <v>O</v>
      </c>
      <c r="G52" s="3" t="s">
        <v>239</v>
      </c>
      <c r="H52" s="3" t="s">
        <v>674</v>
      </c>
      <c r="I52" s="3"/>
      <c r="J52" s="3"/>
      <c r="K52" s="3"/>
      <c r="L52" s="5" t="s">
        <v>238</v>
      </c>
      <c r="M52" s="3" t="s">
        <v>237</v>
      </c>
      <c r="N52" s="3" t="s">
        <v>206</v>
      </c>
      <c r="O52" s="4"/>
    </row>
  </sheetData>
  <autoFilter ref="A2:O2"/>
  <mergeCells count="3">
    <mergeCell ref="B1:F1"/>
    <mergeCell ref="A1:A2"/>
    <mergeCell ref="G1:O1"/>
  </mergeCells>
  <phoneticPr fontId="1" type="noConversion"/>
  <hyperlinks>
    <hyperlink ref="L43" r:id="rId1"/>
    <hyperlink ref="L45" r:id="rId2"/>
    <hyperlink ref="L39" r:id="rId3"/>
    <hyperlink ref="L25" r:id="rId4"/>
    <hyperlink ref="L11" r:id="rId5"/>
    <hyperlink ref="L41" r:id="rId6"/>
    <hyperlink ref="L44" r:id="rId7"/>
    <hyperlink ref="L29" r:id="rId8"/>
    <hyperlink ref="L35" r:id="rId9"/>
    <hyperlink ref="L27" r:id="rId10"/>
    <hyperlink ref="L6" r:id="rId11"/>
    <hyperlink ref="L52" r:id="rId12"/>
    <hyperlink ref="L4" r:id="rId13"/>
    <hyperlink ref="L7" r:id="rId14"/>
    <hyperlink ref="L10" r:id="rId15"/>
    <hyperlink ref="L13" r:id="rId16"/>
    <hyperlink ref="L23" r:id="rId17"/>
    <hyperlink ref="L34" r:id="rId18"/>
    <hyperlink ref="L17" r:id="rId19"/>
    <hyperlink ref="L49" r:id="rId20"/>
    <hyperlink ref="L46" r:id="rId21"/>
    <hyperlink ref="L40" r:id="rId22"/>
    <hyperlink ref="L32" r:id="rId23"/>
    <hyperlink ref="L47" r:id="rId24"/>
    <hyperlink ref="L42" r:id="rId25"/>
    <hyperlink ref="L3" r:id="rId26"/>
    <hyperlink ref="L38" r:id="rId27"/>
    <hyperlink ref="L37" r:id="rId28"/>
    <hyperlink ref="L20" r:id="rId29"/>
    <hyperlink ref="L30" r:id="rId30"/>
    <hyperlink ref="L22" r:id="rId31"/>
    <hyperlink ref="L18" r:id="rId32"/>
    <hyperlink ref="L9" r:id="rId33"/>
    <hyperlink ref="L19" r:id="rId34"/>
    <hyperlink ref="L31" r:id="rId35"/>
    <hyperlink ref="L36" r:id="rId36"/>
    <hyperlink ref="L8" r:id="rId37"/>
    <hyperlink ref="L14" r:id="rId38"/>
    <hyperlink ref="L16" r:id="rId39"/>
    <hyperlink ref="L28" r:id="rId40"/>
    <hyperlink ref="L33" r:id="rId41"/>
    <hyperlink ref="L48" r:id="rId42"/>
    <hyperlink ref="L5" r:id="rId43"/>
    <hyperlink ref="L15" r:id="rId44"/>
    <hyperlink ref="L21" r:id="rId45"/>
    <hyperlink ref="L24" r:id="rId46"/>
    <hyperlink ref="L12" r:id="rId47"/>
    <hyperlink ref="L50" r:id="rId48"/>
    <hyperlink ref="L51" r:id="rId49"/>
    <hyperlink ref="O25" r:id="rId50"/>
    <hyperlink ref="O26" r:id="rId51"/>
    <hyperlink ref="O34" r:id="rId52"/>
    <hyperlink ref="O38" r:id="rId53"/>
    <hyperlink ref="O39" r:id="rId54"/>
    <hyperlink ref="O45" r:id="rId55"/>
    <hyperlink ref="O46" r:id="rId56"/>
  </hyperlinks>
  <pageMargins left="0.7" right="0.7" top="0.75" bottom="0.75" header="0.3" footer="0.3"/>
  <pageSetup paperSize="9" orientation="portrait" r:id="rId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topLeftCell="A46" zoomScaleNormal="100" workbookViewId="0">
      <selection activeCell="E17" sqref="E17"/>
    </sheetView>
  </sheetViews>
  <sheetFormatPr defaultColWidth="9" defaultRowHeight="16.5"/>
  <cols>
    <col min="1" max="1" width="5.75" style="11" customWidth="1"/>
    <col min="2" max="4" width="9" style="1"/>
    <col min="5" max="5" width="30.75" style="1" customWidth="1"/>
    <col min="6" max="7" width="61.875" style="1" customWidth="1"/>
    <col min="8" max="9" width="30.75" style="1" hidden="1" customWidth="1"/>
    <col min="10" max="10" width="30.75" style="1" customWidth="1"/>
    <col min="11" max="11" width="60.75" style="1" customWidth="1"/>
    <col min="12" max="12" width="20.75" style="1" customWidth="1"/>
    <col min="13" max="13" width="30.625" style="1" customWidth="1"/>
    <col min="14" max="14" width="30.75" style="6" customWidth="1"/>
    <col min="18" max="16384" width="9" style="1"/>
  </cols>
  <sheetData>
    <row r="1" spans="1:17" ht="50.1" customHeight="1" thickTop="1">
      <c r="A1" s="30" t="s">
        <v>24</v>
      </c>
      <c r="B1" s="27" t="s">
        <v>549</v>
      </c>
      <c r="C1" s="28"/>
      <c r="D1" s="29"/>
      <c r="E1" s="21" t="s">
        <v>546</v>
      </c>
      <c r="F1" s="22"/>
      <c r="G1" s="22"/>
      <c r="H1" s="22"/>
      <c r="I1" s="22"/>
      <c r="J1" s="23"/>
      <c r="K1" s="23"/>
      <c r="L1" s="23"/>
      <c r="M1" s="23"/>
      <c r="N1" s="24"/>
    </row>
    <row r="2" spans="1:17" ht="99.95" customHeight="1">
      <c r="A2" s="31"/>
      <c r="B2" s="9" t="s">
        <v>542</v>
      </c>
      <c r="C2" s="9" t="s">
        <v>541</v>
      </c>
      <c r="D2" s="9" t="s">
        <v>540</v>
      </c>
      <c r="E2" s="10" t="s">
        <v>545</v>
      </c>
      <c r="F2" s="14" t="s">
        <v>618</v>
      </c>
      <c r="G2" s="14" t="s">
        <v>553</v>
      </c>
      <c r="H2" s="14" t="s">
        <v>554</v>
      </c>
      <c r="I2" s="14" t="s">
        <v>577</v>
      </c>
      <c r="J2" s="10" t="s">
        <v>23</v>
      </c>
      <c r="K2" s="10" t="s">
        <v>544</v>
      </c>
      <c r="L2" s="10" t="s">
        <v>543</v>
      </c>
      <c r="M2" s="10" t="s">
        <v>25</v>
      </c>
      <c r="N2" s="8" t="s">
        <v>210</v>
      </c>
    </row>
    <row r="3" spans="1:17" ht="24.95" customHeight="1">
      <c r="A3" s="2">
        <v>1</v>
      </c>
      <c r="B3" s="2" t="str">
        <f t="shared" ref="B3:B34" si="0">IF(COUNTIF(K3:L3,"*2D*"),"O",IF(COUNTIF(K3:L3,"*시각*"),"O",IF(COUNTIF(K3:L3,"*포장*"),"O","")))</f>
        <v>O</v>
      </c>
      <c r="C3" s="2" t="str">
        <f t="shared" ref="C3:C34" si="1">IF(COUNTIF(K3:L3,"*3D*"),"O",IF(COUNTIF(K3:L3,"*제품*"),"O",""))</f>
        <v>O</v>
      </c>
      <c r="D3" s="2" t="str">
        <f t="shared" ref="D3:D34" si="2">IF(COUNTIF(K3:L3,"*웹*"),"O","")</f>
        <v/>
      </c>
      <c r="E3" s="3" t="s">
        <v>539</v>
      </c>
      <c r="F3" s="3" t="s">
        <v>675</v>
      </c>
      <c r="G3" s="3"/>
      <c r="H3" s="3"/>
      <c r="I3" s="3"/>
      <c r="J3" s="5" t="s">
        <v>538</v>
      </c>
      <c r="K3" s="3" t="s">
        <v>418</v>
      </c>
      <c r="L3" s="3" t="s">
        <v>405</v>
      </c>
      <c r="M3" s="3"/>
      <c r="N3" s="4"/>
    </row>
    <row r="4" spans="1:17" ht="24.95" customHeight="1">
      <c r="A4" s="2">
        <v>2</v>
      </c>
      <c r="B4" s="2" t="str">
        <f t="shared" si="0"/>
        <v>O</v>
      </c>
      <c r="C4" s="2" t="str">
        <f t="shared" si="1"/>
        <v>O</v>
      </c>
      <c r="D4" s="2" t="str">
        <f t="shared" si="2"/>
        <v/>
      </c>
      <c r="E4" s="3" t="s">
        <v>537</v>
      </c>
      <c r="F4" s="3" t="s">
        <v>676</v>
      </c>
      <c r="G4" s="3"/>
      <c r="H4" s="3"/>
      <c r="I4" s="3"/>
      <c r="J4" s="5" t="s">
        <v>536</v>
      </c>
      <c r="K4" s="3" t="s">
        <v>418</v>
      </c>
      <c r="L4" s="3" t="s">
        <v>405</v>
      </c>
      <c r="M4" s="3"/>
      <c r="N4" s="4"/>
    </row>
    <row r="5" spans="1:17" ht="24.95" customHeight="1">
      <c r="A5" s="2">
        <v>3</v>
      </c>
      <c r="B5" s="2" t="str">
        <f t="shared" si="0"/>
        <v>O</v>
      </c>
      <c r="C5" s="2" t="str">
        <f t="shared" si="1"/>
        <v>O</v>
      </c>
      <c r="D5" s="2" t="str">
        <f t="shared" si="2"/>
        <v/>
      </c>
      <c r="E5" s="3" t="s">
        <v>535</v>
      </c>
      <c r="F5" s="3" t="s">
        <v>743</v>
      </c>
      <c r="G5" s="3" t="s">
        <v>677</v>
      </c>
      <c r="H5" s="3"/>
      <c r="I5" s="3"/>
      <c r="J5" s="5" t="s">
        <v>534</v>
      </c>
      <c r="K5" s="3" t="s">
        <v>418</v>
      </c>
      <c r="L5" s="3" t="s">
        <v>405</v>
      </c>
      <c r="M5" s="3" t="s">
        <v>527</v>
      </c>
      <c r="N5" s="4"/>
    </row>
    <row r="6" spans="1:17" ht="24.95" customHeight="1">
      <c r="A6" s="2">
        <v>4</v>
      </c>
      <c r="B6" s="2" t="str">
        <f t="shared" si="0"/>
        <v/>
      </c>
      <c r="C6" s="2" t="str">
        <f t="shared" si="1"/>
        <v>O</v>
      </c>
      <c r="D6" s="2" t="str">
        <f t="shared" si="2"/>
        <v/>
      </c>
      <c r="E6" s="3" t="s">
        <v>533</v>
      </c>
      <c r="F6" s="3" t="s">
        <v>678</v>
      </c>
      <c r="G6" s="3"/>
      <c r="H6" s="3"/>
      <c r="I6" s="3"/>
      <c r="J6" s="5" t="s">
        <v>532</v>
      </c>
      <c r="K6" s="3" t="s">
        <v>399</v>
      </c>
      <c r="L6" s="3" t="s">
        <v>398</v>
      </c>
      <c r="M6" s="3"/>
      <c r="N6" s="4"/>
    </row>
    <row r="7" spans="1:17" ht="24.95" customHeight="1">
      <c r="A7" s="2">
        <v>5</v>
      </c>
      <c r="B7" s="2" t="str">
        <f t="shared" si="0"/>
        <v/>
      </c>
      <c r="C7" s="2" t="str">
        <f t="shared" si="1"/>
        <v>O</v>
      </c>
      <c r="D7" s="2" t="str">
        <f t="shared" si="2"/>
        <v/>
      </c>
      <c r="E7" s="3" t="s">
        <v>531</v>
      </c>
      <c r="F7" s="3" t="s">
        <v>679</v>
      </c>
      <c r="G7" s="3"/>
      <c r="H7" s="3"/>
      <c r="I7" s="3"/>
      <c r="J7" s="5" t="s">
        <v>530</v>
      </c>
      <c r="K7" s="3" t="s">
        <v>399</v>
      </c>
      <c r="L7" s="3" t="s">
        <v>398</v>
      </c>
      <c r="M7" s="3"/>
      <c r="N7" s="4"/>
    </row>
    <row r="8" spans="1:17" ht="24.95" customHeight="1">
      <c r="A8" s="2">
        <v>6</v>
      </c>
      <c r="B8" s="2" t="str">
        <f t="shared" si="0"/>
        <v>O</v>
      </c>
      <c r="C8" s="2" t="str">
        <f t="shared" si="1"/>
        <v/>
      </c>
      <c r="D8" s="2" t="str">
        <f t="shared" si="2"/>
        <v/>
      </c>
      <c r="E8" s="3" t="s">
        <v>529</v>
      </c>
      <c r="F8" s="3" t="s">
        <v>680</v>
      </c>
      <c r="G8" s="3"/>
      <c r="H8" s="3"/>
      <c r="I8" s="3"/>
      <c r="J8" s="5" t="s">
        <v>528</v>
      </c>
      <c r="K8" s="3" t="s">
        <v>395</v>
      </c>
      <c r="L8" s="3" t="s">
        <v>394</v>
      </c>
      <c r="M8" s="3" t="s">
        <v>527</v>
      </c>
      <c r="N8" s="4"/>
    </row>
    <row r="9" spans="1:17" ht="24.95" customHeight="1">
      <c r="A9" s="2">
        <v>7</v>
      </c>
      <c r="B9" s="2" t="str">
        <f t="shared" si="0"/>
        <v/>
      </c>
      <c r="C9" s="2" t="str">
        <f t="shared" si="1"/>
        <v>O</v>
      </c>
      <c r="D9" s="2" t="str">
        <f t="shared" si="2"/>
        <v/>
      </c>
      <c r="E9" s="3" t="s">
        <v>526</v>
      </c>
      <c r="F9" s="3" t="s">
        <v>681</v>
      </c>
      <c r="G9" s="3"/>
      <c r="H9" s="3"/>
      <c r="I9" s="3"/>
      <c r="J9" s="5" t="s">
        <v>525</v>
      </c>
      <c r="K9" s="3" t="s">
        <v>428</v>
      </c>
      <c r="L9" s="3" t="s">
        <v>398</v>
      </c>
      <c r="M9" s="3"/>
      <c r="N9" s="4"/>
    </row>
    <row r="10" spans="1:17" ht="24.95" customHeight="1">
      <c r="A10" s="2">
        <v>8</v>
      </c>
      <c r="B10" s="2" t="str">
        <f t="shared" si="0"/>
        <v/>
      </c>
      <c r="C10" s="2" t="str">
        <f t="shared" si="1"/>
        <v>O</v>
      </c>
      <c r="D10" s="2" t="str">
        <f t="shared" si="2"/>
        <v/>
      </c>
      <c r="E10" s="3" t="s">
        <v>524</v>
      </c>
      <c r="F10" s="3" t="s">
        <v>682</v>
      </c>
      <c r="G10" s="3"/>
      <c r="H10" s="3"/>
      <c r="I10" s="3"/>
      <c r="J10" s="5" t="s">
        <v>523</v>
      </c>
      <c r="K10" s="3" t="s">
        <v>399</v>
      </c>
      <c r="L10" s="3" t="s">
        <v>398</v>
      </c>
      <c r="M10" s="3"/>
      <c r="N10" s="4"/>
    </row>
    <row r="11" spans="1:17" s="34" customFormat="1" ht="24.95" customHeight="1">
      <c r="A11" s="32">
        <v>9</v>
      </c>
      <c r="B11" s="32" t="str">
        <f t="shared" si="0"/>
        <v/>
      </c>
      <c r="C11" s="32" t="str">
        <f t="shared" si="1"/>
        <v>O</v>
      </c>
      <c r="D11" s="32" t="str">
        <f t="shared" si="2"/>
        <v/>
      </c>
      <c r="E11" s="33" t="s">
        <v>759</v>
      </c>
      <c r="F11" s="34" t="s">
        <v>760</v>
      </c>
      <c r="G11" s="33"/>
      <c r="H11" s="33"/>
      <c r="I11" s="33"/>
      <c r="J11" s="37" t="s">
        <v>522</v>
      </c>
      <c r="K11" s="33" t="s">
        <v>521</v>
      </c>
      <c r="L11" s="33" t="s">
        <v>398</v>
      </c>
      <c r="M11" s="33"/>
      <c r="N11" s="35" t="s">
        <v>520</v>
      </c>
      <c r="O11" s="36"/>
      <c r="P11" s="36"/>
      <c r="Q11" s="36"/>
    </row>
    <row r="12" spans="1:17" ht="24.95" customHeight="1">
      <c r="A12" s="2">
        <v>10</v>
      </c>
      <c r="B12" s="2" t="str">
        <f t="shared" si="0"/>
        <v/>
      </c>
      <c r="C12" s="2" t="str">
        <f t="shared" si="1"/>
        <v>O</v>
      </c>
      <c r="D12" s="2" t="str">
        <f t="shared" si="2"/>
        <v/>
      </c>
      <c r="E12" s="3" t="s">
        <v>519</v>
      </c>
      <c r="F12" s="3" t="s">
        <v>683</v>
      </c>
      <c r="G12" s="3"/>
      <c r="H12" s="3"/>
      <c r="I12" s="3"/>
      <c r="J12" s="5" t="s">
        <v>518</v>
      </c>
      <c r="K12" s="3" t="s">
        <v>441</v>
      </c>
      <c r="L12" s="3" t="s">
        <v>398</v>
      </c>
      <c r="M12" s="3" t="s">
        <v>205</v>
      </c>
      <c r="N12" s="4"/>
    </row>
    <row r="13" spans="1:17" ht="24.95" customHeight="1">
      <c r="A13" s="2">
        <v>11</v>
      </c>
      <c r="B13" s="2" t="str">
        <f t="shared" si="0"/>
        <v>O</v>
      </c>
      <c r="C13" s="2" t="str">
        <f t="shared" si="1"/>
        <v>O</v>
      </c>
      <c r="D13" s="2" t="str">
        <f t="shared" si="2"/>
        <v/>
      </c>
      <c r="E13" s="3" t="s">
        <v>517</v>
      </c>
      <c r="F13" s="3" t="s">
        <v>684</v>
      </c>
      <c r="G13" s="3"/>
      <c r="H13" s="3"/>
      <c r="I13" s="3"/>
      <c r="J13" s="5" t="s">
        <v>516</v>
      </c>
      <c r="K13" s="3" t="s">
        <v>399</v>
      </c>
      <c r="L13" s="3" t="s">
        <v>394</v>
      </c>
      <c r="M13" s="3" t="s">
        <v>205</v>
      </c>
      <c r="N13" s="4"/>
    </row>
    <row r="14" spans="1:17" ht="24.95" customHeight="1">
      <c r="A14" s="2">
        <v>12</v>
      </c>
      <c r="B14" s="2" t="str">
        <f t="shared" si="0"/>
        <v>O</v>
      </c>
      <c r="C14" s="2" t="str">
        <f t="shared" si="1"/>
        <v/>
      </c>
      <c r="D14" s="2" t="str">
        <f t="shared" si="2"/>
        <v/>
      </c>
      <c r="E14" s="3" t="s">
        <v>515</v>
      </c>
      <c r="F14" s="3" t="s">
        <v>685</v>
      </c>
      <c r="G14" s="3"/>
      <c r="H14" s="3"/>
      <c r="I14" s="3"/>
      <c r="J14" s="5" t="s">
        <v>514</v>
      </c>
      <c r="K14" s="3" t="s">
        <v>395</v>
      </c>
      <c r="L14" s="3" t="s">
        <v>394</v>
      </c>
      <c r="M14" s="3"/>
      <c r="N14" s="4"/>
    </row>
    <row r="15" spans="1:17" s="34" customFormat="1" ht="24.95" customHeight="1">
      <c r="A15" s="32">
        <v>13</v>
      </c>
      <c r="B15" s="32" t="str">
        <f t="shared" si="0"/>
        <v/>
      </c>
      <c r="C15" s="32" t="str">
        <f t="shared" si="1"/>
        <v>O</v>
      </c>
      <c r="D15" s="32" t="str">
        <f t="shared" si="2"/>
        <v/>
      </c>
      <c r="E15" s="33" t="s">
        <v>761</v>
      </c>
      <c r="F15" s="33" t="s">
        <v>763</v>
      </c>
      <c r="G15" s="33"/>
      <c r="H15" s="33"/>
      <c r="I15" s="33"/>
      <c r="J15" s="37" t="s">
        <v>762</v>
      </c>
      <c r="K15" s="33" t="s">
        <v>399</v>
      </c>
      <c r="L15" s="33" t="s">
        <v>398</v>
      </c>
      <c r="M15" s="33"/>
      <c r="N15" s="38"/>
      <c r="O15" s="36"/>
      <c r="P15" s="36"/>
      <c r="Q15" s="36"/>
    </row>
    <row r="16" spans="1:17" ht="24.95" customHeight="1">
      <c r="A16" s="2">
        <v>14</v>
      </c>
      <c r="B16" s="2" t="str">
        <f t="shared" si="0"/>
        <v>O</v>
      </c>
      <c r="C16" s="2" t="str">
        <f t="shared" si="1"/>
        <v>O</v>
      </c>
      <c r="D16" s="2" t="str">
        <f t="shared" si="2"/>
        <v>O</v>
      </c>
      <c r="E16" s="3" t="s">
        <v>513</v>
      </c>
      <c r="F16" s="3" t="s">
        <v>686</v>
      </c>
      <c r="G16" s="3" t="s">
        <v>687</v>
      </c>
      <c r="H16" s="3"/>
      <c r="I16" s="3"/>
      <c r="J16" s="5" t="s">
        <v>512</v>
      </c>
      <c r="K16" s="3" t="s">
        <v>441</v>
      </c>
      <c r="L16" s="3" t="s">
        <v>412</v>
      </c>
      <c r="M16" s="3" t="s">
        <v>205</v>
      </c>
      <c r="N16" s="4"/>
    </row>
    <row r="17" spans="1:14" ht="24.95" customHeight="1">
      <c r="A17" s="2">
        <v>15</v>
      </c>
      <c r="B17" s="2" t="str">
        <f t="shared" si="0"/>
        <v/>
      </c>
      <c r="C17" s="2" t="str">
        <f t="shared" si="1"/>
        <v>O</v>
      </c>
      <c r="D17" s="2" t="str">
        <f t="shared" si="2"/>
        <v/>
      </c>
      <c r="E17" s="3" t="s">
        <v>511</v>
      </c>
      <c r="F17" s="3" t="s">
        <v>688</v>
      </c>
      <c r="G17" s="3"/>
      <c r="H17" s="3"/>
      <c r="I17" s="3"/>
      <c r="J17" s="5" t="s">
        <v>510</v>
      </c>
      <c r="K17" s="3" t="s">
        <v>441</v>
      </c>
      <c r="L17" s="3" t="s">
        <v>398</v>
      </c>
      <c r="M17" s="3" t="s">
        <v>205</v>
      </c>
      <c r="N17" s="4"/>
    </row>
    <row r="18" spans="1:14" ht="24.95" customHeight="1">
      <c r="A18" s="2">
        <v>16</v>
      </c>
      <c r="B18" s="2" t="str">
        <f t="shared" si="0"/>
        <v>O</v>
      </c>
      <c r="C18" s="2" t="str">
        <f t="shared" si="1"/>
        <v>O</v>
      </c>
      <c r="D18" s="2" t="str">
        <f t="shared" si="2"/>
        <v/>
      </c>
      <c r="E18" s="3" t="s">
        <v>509</v>
      </c>
      <c r="F18" s="3" t="s">
        <v>689</v>
      </c>
      <c r="G18" s="3"/>
      <c r="H18" s="3"/>
      <c r="I18" s="3"/>
      <c r="J18" s="5" t="s">
        <v>508</v>
      </c>
      <c r="K18" s="3" t="s">
        <v>406</v>
      </c>
      <c r="L18" s="3" t="s">
        <v>405</v>
      </c>
      <c r="M18" s="3"/>
      <c r="N18" s="4"/>
    </row>
    <row r="19" spans="1:14" ht="24.95" customHeight="1">
      <c r="A19" s="2">
        <v>17</v>
      </c>
      <c r="B19" s="2" t="str">
        <f t="shared" si="0"/>
        <v>O</v>
      </c>
      <c r="C19" s="2" t="str">
        <f t="shared" si="1"/>
        <v/>
      </c>
      <c r="D19" s="2" t="str">
        <f t="shared" si="2"/>
        <v/>
      </c>
      <c r="E19" s="3" t="s">
        <v>507</v>
      </c>
      <c r="F19" s="3" t="s">
        <v>690</v>
      </c>
      <c r="G19" s="3"/>
      <c r="H19" s="3"/>
      <c r="I19" s="3"/>
      <c r="J19" s="5" t="s">
        <v>506</v>
      </c>
      <c r="K19" s="3" t="s">
        <v>402</v>
      </c>
      <c r="L19" s="3" t="s">
        <v>394</v>
      </c>
      <c r="M19" s="3"/>
      <c r="N19" s="4"/>
    </row>
    <row r="20" spans="1:14" ht="24.95" customHeight="1">
      <c r="A20" s="2">
        <v>18</v>
      </c>
      <c r="B20" s="2" t="str">
        <f t="shared" si="0"/>
        <v/>
      </c>
      <c r="C20" s="2" t="str">
        <f t="shared" si="1"/>
        <v>O</v>
      </c>
      <c r="D20" s="2" t="str">
        <f t="shared" si="2"/>
        <v/>
      </c>
      <c r="E20" s="3" t="s">
        <v>505</v>
      </c>
      <c r="F20" s="3" t="s">
        <v>691</v>
      </c>
      <c r="G20" s="3" t="s">
        <v>692</v>
      </c>
      <c r="H20" s="3"/>
      <c r="I20" s="3"/>
      <c r="J20" s="5" t="s">
        <v>504</v>
      </c>
      <c r="K20" s="3" t="s">
        <v>503</v>
      </c>
      <c r="L20" s="3" t="s">
        <v>398</v>
      </c>
      <c r="M20" s="3"/>
      <c r="N20" s="7" t="s">
        <v>502</v>
      </c>
    </row>
    <row r="21" spans="1:14" ht="24.95" customHeight="1">
      <c r="A21" s="2">
        <v>19</v>
      </c>
      <c r="B21" s="2" t="str">
        <f t="shared" si="0"/>
        <v/>
      </c>
      <c r="C21" s="2" t="str">
        <f t="shared" si="1"/>
        <v>O</v>
      </c>
      <c r="D21" s="2" t="str">
        <f t="shared" si="2"/>
        <v/>
      </c>
      <c r="E21" s="3" t="s">
        <v>501</v>
      </c>
      <c r="F21" s="3" t="s">
        <v>693</v>
      </c>
      <c r="G21" s="3"/>
      <c r="H21" s="3"/>
      <c r="I21" s="3"/>
      <c r="J21" s="5" t="s">
        <v>500</v>
      </c>
      <c r="K21" s="3" t="s">
        <v>499</v>
      </c>
      <c r="L21" s="3" t="s">
        <v>398</v>
      </c>
      <c r="M21" s="3" t="s">
        <v>205</v>
      </c>
      <c r="N21" s="4"/>
    </row>
    <row r="22" spans="1:14" ht="24.95" customHeight="1">
      <c r="A22" s="2">
        <v>20</v>
      </c>
      <c r="B22" s="2" t="str">
        <f t="shared" si="0"/>
        <v/>
      </c>
      <c r="C22" s="2" t="str">
        <f t="shared" si="1"/>
        <v>O</v>
      </c>
      <c r="D22" s="2" t="str">
        <f t="shared" si="2"/>
        <v/>
      </c>
      <c r="E22" s="3" t="s">
        <v>498</v>
      </c>
      <c r="F22" s="3" t="s">
        <v>694</v>
      </c>
      <c r="G22" s="3"/>
      <c r="H22" s="3"/>
      <c r="I22" s="3"/>
      <c r="J22" s="5" t="s">
        <v>497</v>
      </c>
      <c r="K22" s="3" t="s">
        <v>399</v>
      </c>
      <c r="L22" s="3" t="s">
        <v>398</v>
      </c>
      <c r="M22" s="3"/>
      <c r="N22" s="4"/>
    </row>
    <row r="23" spans="1:14" ht="24.95" customHeight="1">
      <c r="A23" s="2">
        <v>21</v>
      </c>
      <c r="B23" s="2" t="str">
        <f t="shared" si="0"/>
        <v>O</v>
      </c>
      <c r="C23" s="2" t="str">
        <f t="shared" si="1"/>
        <v>O</v>
      </c>
      <c r="D23" s="2" t="str">
        <f t="shared" si="2"/>
        <v/>
      </c>
      <c r="E23" s="3" t="s">
        <v>496</v>
      </c>
      <c r="F23" s="3" t="s">
        <v>695</v>
      </c>
      <c r="G23" s="3"/>
      <c r="H23" s="3"/>
      <c r="I23" s="3"/>
      <c r="J23" s="5" t="s">
        <v>495</v>
      </c>
      <c r="K23" s="3" t="s">
        <v>406</v>
      </c>
      <c r="L23" s="3" t="s">
        <v>405</v>
      </c>
      <c r="M23" s="3"/>
      <c r="N23" s="4"/>
    </row>
    <row r="24" spans="1:14" ht="24.95" customHeight="1">
      <c r="A24" s="2">
        <v>22</v>
      </c>
      <c r="B24" s="2" t="str">
        <f t="shared" si="0"/>
        <v>O</v>
      </c>
      <c r="C24" s="2" t="str">
        <f t="shared" si="1"/>
        <v>O</v>
      </c>
      <c r="D24" s="2" t="str">
        <f t="shared" si="2"/>
        <v/>
      </c>
      <c r="E24" s="3" t="s">
        <v>494</v>
      </c>
      <c r="F24" s="3" t="s">
        <v>696</v>
      </c>
      <c r="G24" s="3"/>
      <c r="H24" s="3"/>
      <c r="I24" s="3"/>
      <c r="J24" s="5" t="s">
        <v>493</v>
      </c>
      <c r="K24" s="3" t="s">
        <v>492</v>
      </c>
      <c r="L24" s="3" t="s">
        <v>405</v>
      </c>
      <c r="M24" s="3" t="s">
        <v>205</v>
      </c>
      <c r="N24" s="4"/>
    </row>
    <row r="25" spans="1:14" ht="24.95" customHeight="1">
      <c r="A25" s="2">
        <v>23</v>
      </c>
      <c r="B25" s="2" t="str">
        <f t="shared" si="0"/>
        <v/>
      </c>
      <c r="C25" s="2" t="str">
        <f t="shared" si="1"/>
        <v>O</v>
      </c>
      <c r="D25" s="2" t="str">
        <f t="shared" si="2"/>
        <v/>
      </c>
      <c r="E25" s="3" t="s">
        <v>491</v>
      </c>
      <c r="F25" s="3" t="s">
        <v>698</v>
      </c>
      <c r="G25" s="3"/>
      <c r="H25" s="3"/>
      <c r="I25" s="3"/>
      <c r="J25" s="5" t="s">
        <v>697</v>
      </c>
      <c r="K25" s="3" t="s">
        <v>428</v>
      </c>
      <c r="L25" s="3" t="s">
        <v>398</v>
      </c>
      <c r="M25" s="3"/>
      <c r="N25" s="4"/>
    </row>
    <row r="26" spans="1:14" ht="24.95" customHeight="1">
      <c r="A26" s="2">
        <v>24</v>
      </c>
      <c r="B26" s="2" t="str">
        <f t="shared" si="0"/>
        <v/>
      </c>
      <c r="C26" s="2" t="str">
        <f t="shared" si="1"/>
        <v/>
      </c>
      <c r="D26" s="2" t="str">
        <f t="shared" si="2"/>
        <v/>
      </c>
      <c r="E26" s="3" t="s">
        <v>490</v>
      </c>
      <c r="F26" s="3" t="s">
        <v>744</v>
      </c>
      <c r="G26" s="3"/>
      <c r="H26" s="3"/>
      <c r="I26" s="3"/>
      <c r="J26" s="5" t="s">
        <v>489</v>
      </c>
      <c r="K26" s="3" t="s">
        <v>488</v>
      </c>
      <c r="L26" s="3" t="s">
        <v>487</v>
      </c>
      <c r="M26" s="3" t="s">
        <v>205</v>
      </c>
      <c r="N26" s="4"/>
    </row>
    <row r="27" spans="1:14" ht="24.95" customHeight="1">
      <c r="A27" s="2">
        <v>25</v>
      </c>
      <c r="B27" s="2" t="str">
        <f t="shared" si="0"/>
        <v>O</v>
      </c>
      <c r="C27" s="2" t="str">
        <f t="shared" si="1"/>
        <v/>
      </c>
      <c r="D27" s="2" t="str">
        <f t="shared" si="2"/>
        <v/>
      </c>
      <c r="E27" s="3" t="s">
        <v>486</v>
      </c>
      <c r="F27" s="3" t="s">
        <v>699</v>
      </c>
      <c r="G27" s="3"/>
      <c r="H27" s="3"/>
      <c r="I27" s="3"/>
      <c r="J27" s="5" t="s">
        <v>485</v>
      </c>
      <c r="K27" s="3" t="s">
        <v>395</v>
      </c>
      <c r="L27" s="3" t="s">
        <v>394</v>
      </c>
      <c r="M27" s="3"/>
      <c r="N27" s="4"/>
    </row>
    <row r="28" spans="1:14" ht="24.95" customHeight="1">
      <c r="A28" s="2">
        <v>26</v>
      </c>
      <c r="B28" s="2" t="str">
        <f t="shared" si="0"/>
        <v>O</v>
      </c>
      <c r="C28" s="2" t="str">
        <f t="shared" si="1"/>
        <v/>
      </c>
      <c r="D28" s="2" t="str">
        <f t="shared" si="2"/>
        <v/>
      </c>
      <c r="E28" s="3" t="s">
        <v>484</v>
      </c>
      <c r="F28" s="3" t="s">
        <v>700</v>
      </c>
      <c r="G28" s="3"/>
      <c r="H28" s="3"/>
      <c r="I28" s="3"/>
      <c r="J28" s="5" t="s">
        <v>483</v>
      </c>
      <c r="K28" s="3" t="s">
        <v>482</v>
      </c>
      <c r="L28" s="3" t="s">
        <v>394</v>
      </c>
      <c r="M28" s="3" t="s">
        <v>205</v>
      </c>
      <c r="N28" s="4"/>
    </row>
    <row r="29" spans="1:14" ht="24.95" customHeight="1">
      <c r="A29" s="2">
        <v>27</v>
      </c>
      <c r="B29" s="2" t="str">
        <f t="shared" si="0"/>
        <v>O</v>
      </c>
      <c r="C29" s="2" t="str">
        <f t="shared" si="1"/>
        <v>O</v>
      </c>
      <c r="D29" s="2" t="str">
        <f t="shared" si="2"/>
        <v/>
      </c>
      <c r="E29" s="3" t="s">
        <v>481</v>
      </c>
      <c r="F29" s="3" t="s">
        <v>701</v>
      </c>
      <c r="G29" s="3"/>
      <c r="H29" s="3"/>
      <c r="I29" s="3"/>
      <c r="J29" s="5" t="s">
        <v>480</v>
      </c>
      <c r="K29" s="3" t="s">
        <v>406</v>
      </c>
      <c r="L29" s="3" t="s">
        <v>405</v>
      </c>
      <c r="M29" s="3"/>
      <c r="N29" s="4"/>
    </row>
    <row r="30" spans="1:14" ht="24.95" customHeight="1">
      <c r="A30" s="2">
        <v>28</v>
      </c>
      <c r="B30" s="2" t="str">
        <f t="shared" si="0"/>
        <v/>
      </c>
      <c r="C30" s="2" t="str">
        <f t="shared" si="1"/>
        <v>O</v>
      </c>
      <c r="D30" s="2" t="str">
        <f t="shared" si="2"/>
        <v/>
      </c>
      <c r="E30" s="3" t="s">
        <v>479</v>
      </c>
      <c r="F30" s="3" t="s">
        <v>702</v>
      </c>
      <c r="G30" s="3"/>
      <c r="H30" s="3"/>
      <c r="I30" s="3"/>
      <c r="J30" s="5" t="s">
        <v>478</v>
      </c>
      <c r="K30" s="3" t="s">
        <v>399</v>
      </c>
      <c r="L30" s="3" t="s">
        <v>398</v>
      </c>
      <c r="M30" s="3"/>
      <c r="N30" s="4"/>
    </row>
    <row r="31" spans="1:14" ht="24.95" customHeight="1">
      <c r="A31" s="2">
        <v>29</v>
      </c>
      <c r="B31" s="2" t="str">
        <f t="shared" si="0"/>
        <v/>
      </c>
      <c r="C31" s="2" t="str">
        <f t="shared" si="1"/>
        <v>O</v>
      </c>
      <c r="D31" s="2" t="str">
        <f t="shared" si="2"/>
        <v/>
      </c>
      <c r="E31" s="3" t="s">
        <v>477</v>
      </c>
      <c r="F31" s="3" t="s">
        <v>703</v>
      </c>
      <c r="G31" s="3"/>
      <c r="H31" s="3"/>
      <c r="I31" s="3"/>
      <c r="J31" s="5" t="s">
        <v>476</v>
      </c>
      <c r="K31" s="3" t="s">
        <v>399</v>
      </c>
      <c r="L31" s="3" t="s">
        <v>398</v>
      </c>
      <c r="M31" s="3"/>
      <c r="N31" s="4"/>
    </row>
    <row r="32" spans="1:14" ht="24.95" customHeight="1">
      <c r="A32" s="2">
        <v>30</v>
      </c>
      <c r="B32" s="2" t="str">
        <f t="shared" si="0"/>
        <v/>
      </c>
      <c r="C32" s="2" t="str">
        <f t="shared" si="1"/>
        <v>O</v>
      </c>
      <c r="D32" s="2" t="str">
        <f t="shared" si="2"/>
        <v/>
      </c>
      <c r="E32" s="3" t="s">
        <v>475</v>
      </c>
      <c r="F32" s="3" t="s">
        <v>704</v>
      </c>
      <c r="G32" s="3"/>
      <c r="H32" s="3"/>
      <c r="I32" s="3"/>
      <c r="J32" s="5" t="s">
        <v>474</v>
      </c>
      <c r="K32" s="3" t="s">
        <v>473</v>
      </c>
      <c r="L32" s="3" t="s">
        <v>398</v>
      </c>
      <c r="M32" s="3"/>
      <c r="N32" s="7" t="s">
        <v>472</v>
      </c>
    </row>
    <row r="33" spans="1:17" s="34" customFormat="1" ht="24.95" customHeight="1">
      <c r="A33" s="32">
        <v>31</v>
      </c>
      <c r="B33" s="32" t="str">
        <f t="shared" si="0"/>
        <v>O</v>
      </c>
      <c r="C33" s="32" t="str">
        <f t="shared" si="1"/>
        <v/>
      </c>
      <c r="D33" s="32" t="str">
        <f t="shared" si="2"/>
        <v/>
      </c>
      <c r="E33" s="33" t="s">
        <v>764</v>
      </c>
      <c r="F33" s="34" t="s">
        <v>766</v>
      </c>
      <c r="G33" s="33"/>
      <c r="H33" s="33"/>
      <c r="I33" s="33"/>
      <c r="J33" s="37" t="s">
        <v>765</v>
      </c>
      <c r="K33" s="33" t="s">
        <v>395</v>
      </c>
      <c r="L33" s="33" t="s">
        <v>394</v>
      </c>
      <c r="M33" s="33"/>
      <c r="N33" s="38"/>
      <c r="O33" s="36"/>
      <c r="P33" s="36"/>
      <c r="Q33" s="36"/>
    </row>
    <row r="34" spans="1:17" ht="24.95" customHeight="1">
      <c r="A34" s="2">
        <v>32</v>
      </c>
      <c r="B34" s="2" t="str">
        <f t="shared" si="0"/>
        <v/>
      </c>
      <c r="C34" s="2" t="str">
        <f t="shared" si="1"/>
        <v>O</v>
      </c>
      <c r="D34" s="2" t="str">
        <f t="shared" si="2"/>
        <v/>
      </c>
      <c r="E34" s="3" t="s">
        <v>471</v>
      </c>
      <c r="F34" s="3" t="s">
        <v>705</v>
      </c>
      <c r="G34" s="3"/>
      <c r="H34" s="3"/>
      <c r="I34" s="3"/>
      <c r="J34" s="5" t="s">
        <v>470</v>
      </c>
      <c r="K34" s="3" t="s">
        <v>428</v>
      </c>
      <c r="L34" s="3" t="s">
        <v>398</v>
      </c>
      <c r="M34" s="3"/>
      <c r="N34" s="4"/>
    </row>
    <row r="35" spans="1:17" s="34" customFormat="1" ht="24.95" customHeight="1">
      <c r="A35" s="32">
        <v>33</v>
      </c>
      <c r="B35" s="32" t="str">
        <f t="shared" ref="B35:B65" si="3">IF(COUNTIF(K35:L35,"*2D*"),"O",IF(COUNTIF(K35:L35,"*시각*"),"O",IF(COUNTIF(K35:L35,"*포장*"),"O","")))</f>
        <v/>
      </c>
      <c r="C35" s="32" t="str">
        <f t="shared" ref="C35:C65" si="4">IF(COUNTIF(K35:L35,"*3D*"),"O",IF(COUNTIF(K35:L35,"*제품*"),"O",""))</f>
        <v>O</v>
      </c>
      <c r="D35" s="32" t="str">
        <f t="shared" ref="D35:D65" si="5">IF(COUNTIF(K35:L35,"*웹*"),"O","")</f>
        <v/>
      </c>
      <c r="E35" s="33" t="s">
        <v>469</v>
      </c>
      <c r="F35" s="34" t="s">
        <v>767</v>
      </c>
      <c r="G35" s="33"/>
      <c r="H35" s="33"/>
      <c r="I35" s="33"/>
      <c r="J35" s="37" t="s">
        <v>468</v>
      </c>
      <c r="K35" s="33" t="s">
        <v>428</v>
      </c>
      <c r="L35" s="33" t="s">
        <v>398</v>
      </c>
      <c r="M35" s="33"/>
      <c r="N35" s="38"/>
      <c r="O35" s="36"/>
      <c r="P35" s="36"/>
      <c r="Q35" s="36"/>
    </row>
    <row r="36" spans="1:17" ht="24.95" customHeight="1">
      <c r="A36" s="2">
        <v>34</v>
      </c>
      <c r="B36" s="2" t="str">
        <f t="shared" si="3"/>
        <v/>
      </c>
      <c r="C36" s="2" t="str">
        <f t="shared" si="4"/>
        <v>O</v>
      </c>
      <c r="D36" s="2" t="str">
        <f t="shared" si="5"/>
        <v/>
      </c>
      <c r="E36" s="3" t="s">
        <v>467</v>
      </c>
      <c r="F36" s="3" t="s">
        <v>706</v>
      </c>
      <c r="G36" s="3"/>
      <c r="H36" s="3"/>
      <c r="I36" s="3"/>
      <c r="J36" s="5" t="s">
        <v>466</v>
      </c>
      <c r="K36" s="3" t="s">
        <v>399</v>
      </c>
      <c r="L36" s="3" t="s">
        <v>398</v>
      </c>
      <c r="M36" s="3"/>
      <c r="N36" s="4"/>
    </row>
    <row r="37" spans="1:17" ht="24.95" customHeight="1">
      <c r="A37" s="2">
        <v>35</v>
      </c>
      <c r="B37" s="2" t="str">
        <f t="shared" si="3"/>
        <v/>
      </c>
      <c r="C37" s="2" t="str">
        <f t="shared" si="4"/>
        <v>O</v>
      </c>
      <c r="D37" s="2" t="str">
        <f t="shared" si="5"/>
        <v/>
      </c>
      <c r="E37" s="3" t="s">
        <v>465</v>
      </c>
      <c r="F37" s="3" t="s">
        <v>707</v>
      </c>
      <c r="G37" s="3"/>
      <c r="H37" s="3"/>
      <c r="I37" s="3"/>
      <c r="J37" s="5" t="s">
        <v>464</v>
      </c>
      <c r="K37" s="3" t="s">
        <v>409</v>
      </c>
      <c r="L37" s="3" t="s">
        <v>398</v>
      </c>
      <c r="M37" s="3" t="s">
        <v>205</v>
      </c>
      <c r="N37" s="4"/>
    </row>
    <row r="38" spans="1:17" ht="24.95" customHeight="1">
      <c r="A38" s="2">
        <v>36</v>
      </c>
      <c r="B38" s="2" t="str">
        <f t="shared" si="3"/>
        <v/>
      </c>
      <c r="C38" s="2" t="str">
        <f t="shared" si="4"/>
        <v>O</v>
      </c>
      <c r="D38" s="2" t="str">
        <f t="shared" si="5"/>
        <v/>
      </c>
      <c r="E38" s="3" t="s">
        <v>463</v>
      </c>
      <c r="F38" s="3" t="s">
        <v>708</v>
      </c>
      <c r="G38" s="3"/>
      <c r="H38" s="3"/>
      <c r="I38" s="3"/>
      <c r="J38" s="5" t="s">
        <v>462</v>
      </c>
      <c r="K38" s="3" t="s">
        <v>399</v>
      </c>
      <c r="L38" s="3" t="s">
        <v>398</v>
      </c>
      <c r="M38" s="3"/>
      <c r="N38" s="4"/>
    </row>
    <row r="39" spans="1:17" ht="24.95" customHeight="1">
      <c r="A39" s="2">
        <v>37</v>
      </c>
      <c r="B39" s="2" t="str">
        <f t="shared" si="3"/>
        <v/>
      </c>
      <c r="C39" s="2" t="str">
        <f t="shared" si="4"/>
        <v>O</v>
      </c>
      <c r="D39" s="2" t="str">
        <f t="shared" si="5"/>
        <v/>
      </c>
      <c r="E39" s="3" t="s">
        <v>461</v>
      </c>
      <c r="F39" s="3" t="s">
        <v>709</v>
      </c>
      <c r="G39" s="3"/>
      <c r="H39" s="3"/>
      <c r="I39" s="3"/>
      <c r="J39" s="5" t="s">
        <v>460</v>
      </c>
      <c r="K39" s="3" t="s">
        <v>459</v>
      </c>
      <c r="L39" s="3" t="s">
        <v>458</v>
      </c>
      <c r="M39" s="3"/>
      <c r="N39" s="7" t="s">
        <v>457</v>
      </c>
    </row>
    <row r="40" spans="1:17" ht="24.95" customHeight="1">
      <c r="A40" s="2">
        <v>38</v>
      </c>
      <c r="B40" s="2" t="str">
        <f t="shared" si="3"/>
        <v>O</v>
      </c>
      <c r="C40" s="2" t="str">
        <f t="shared" si="4"/>
        <v/>
      </c>
      <c r="D40" s="2" t="str">
        <f t="shared" si="5"/>
        <v/>
      </c>
      <c r="E40" s="3" t="s">
        <v>456</v>
      </c>
      <c r="F40" s="3" t="s">
        <v>710</v>
      </c>
      <c r="G40" s="3"/>
      <c r="H40" s="3"/>
      <c r="I40" s="3"/>
      <c r="J40" s="5" t="s">
        <v>455</v>
      </c>
      <c r="K40" s="3" t="s">
        <v>395</v>
      </c>
      <c r="L40" s="3" t="s">
        <v>394</v>
      </c>
      <c r="M40" s="3"/>
      <c r="N40" s="4"/>
    </row>
    <row r="41" spans="1:17" ht="24.95" customHeight="1">
      <c r="A41" s="2">
        <v>39</v>
      </c>
      <c r="B41" s="2" t="str">
        <f t="shared" si="3"/>
        <v/>
      </c>
      <c r="C41" s="2" t="str">
        <f t="shared" si="4"/>
        <v>O</v>
      </c>
      <c r="D41" s="2" t="str">
        <f t="shared" si="5"/>
        <v/>
      </c>
      <c r="E41" s="3" t="s">
        <v>454</v>
      </c>
      <c r="F41" s="3" t="s">
        <v>711</v>
      </c>
      <c r="G41" s="3"/>
      <c r="H41" s="3"/>
      <c r="I41" s="3"/>
      <c r="J41" s="5" t="s">
        <v>453</v>
      </c>
      <c r="K41" s="3" t="s">
        <v>399</v>
      </c>
      <c r="L41" s="3" t="s">
        <v>398</v>
      </c>
      <c r="M41" s="3"/>
      <c r="N41" s="4"/>
    </row>
    <row r="42" spans="1:17" ht="24.95" customHeight="1">
      <c r="A42" s="2">
        <v>40</v>
      </c>
      <c r="B42" s="2" t="str">
        <f t="shared" si="3"/>
        <v/>
      </c>
      <c r="C42" s="2" t="str">
        <f t="shared" si="4"/>
        <v>O</v>
      </c>
      <c r="D42" s="2" t="str">
        <f t="shared" si="5"/>
        <v/>
      </c>
      <c r="E42" s="3" t="s">
        <v>452</v>
      </c>
      <c r="F42" s="3" t="s">
        <v>712</v>
      </c>
      <c r="G42" s="3"/>
      <c r="H42" s="3"/>
      <c r="I42" s="3"/>
      <c r="J42" s="5" t="s">
        <v>451</v>
      </c>
      <c r="K42" s="3" t="s">
        <v>428</v>
      </c>
      <c r="L42" s="3" t="s">
        <v>398</v>
      </c>
      <c r="M42" s="3"/>
      <c r="N42" s="4"/>
    </row>
    <row r="43" spans="1:17" ht="24.95" customHeight="1">
      <c r="A43" s="2">
        <v>41</v>
      </c>
      <c r="B43" s="2" t="str">
        <f t="shared" si="3"/>
        <v/>
      </c>
      <c r="C43" s="2" t="str">
        <f t="shared" si="4"/>
        <v>O</v>
      </c>
      <c r="D43" s="2" t="str">
        <f t="shared" si="5"/>
        <v/>
      </c>
      <c r="E43" s="3" t="s">
        <v>450</v>
      </c>
      <c r="F43" s="3" t="s">
        <v>713</v>
      </c>
      <c r="G43" s="3"/>
      <c r="H43" s="3"/>
      <c r="I43" s="3"/>
      <c r="J43" s="5" t="s">
        <v>449</v>
      </c>
      <c r="K43" s="3" t="s">
        <v>399</v>
      </c>
      <c r="L43" s="3" t="s">
        <v>398</v>
      </c>
      <c r="M43" s="3"/>
      <c r="N43" s="4"/>
    </row>
    <row r="44" spans="1:17" s="34" customFormat="1" ht="24.95" customHeight="1">
      <c r="A44" s="32">
        <v>42</v>
      </c>
      <c r="B44" s="32" t="str">
        <f t="shared" si="3"/>
        <v/>
      </c>
      <c r="C44" s="32" t="str">
        <f t="shared" si="4"/>
        <v>O</v>
      </c>
      <c r="D44" s="32" t="str">
        <f t="shared" si="5"/>
        <v/>
      </c>
      <c r="E44" s="33" t="s">
        <v>448</v>
      </c>
      <c r="F44" s="33" t="s">
        <v>768</v>
      </c>
      <c r="G44" s="33"/>
      <c r="H44" s="33"/>
      <c r="I44" s="33"/>
      <c r="J44" s="37" t="s">
        <v>447</v>
      </c>
      <c r="K44" s="33" t="s">
        <v>399</v>
      </c>
      <c r="L44" s="33" t="s">
        <v>398</v>
      </c>
      <c r="M44" s="33"/>
      <c r="N44" s="38"/>
      <c r="O44" s="36"/>
      <c r="P44" s="36"/>
      <c r="Q44" s="36"/>
    </row>
    <row r="45" spans="1:17" ht="24.95" customHeight="1">
      <c r="A45" s="2">
        <v>43</v>
      </c>
      <c r="B45" s="2" t="str">
        <f t="shared" si="3"/>
        <v/>
      </c>
      <c r="C45" s="2" t="str">
        <f t="shared" si="4"/>
        <v>O</v>
      </c>
      <c r="D45" s="2" t="str">
        <f t="shared" si="5"/>
        <v/>
      </c>
      <c r="E45" s="3" t="s">
        <v>446</v>
      </c>
      <c r="F45" s="3" t="s">
        <v>714</v>
      </c>
      <c r="G45" s="3"/>
      <c r="H45" s="3"/>
      <c r="I45" s="3"/>
      <c r="J45" s="5" t="s">
        <v>445</v>
      </c>
      <c r="K45" s="3" t="s">
        <v>399</v>
      </c>
      <c r="L45" s="3" t="s">
        <v>398</v>
      </c>
      <c r="M45" s="3"/>
      <c r="N45" s="4"/>
    </row>
    <row r="46" spans="1:17" s="34" customFormat="1" ht="24.95" customHeight="1">
      <c r="A46" s="32">
        <v>44</v>
      </c>
      <c r="B46" s="32" t="str">
        <f t="shared" si="3"/>
        <v>O</v>
      </c>
      <c r="C46" s="32" t="str">
        <f t="shared" si="4"/>
        <v/>
      </c>
      <c r="D46" s="32" t="str">
        <f t="shared" si="5"/>
        <v/>
      </c>
      <c r="E46" s="33" t="s">
        <v>444</v>
      </c>
      <c r="F46" s="34" t="s">
        <v>770</v>
      </c>
      <c r="G46" s="33"/>
      <c r="H46" s="33"/>
      <c r="I46" s="33"/>
      <c r="J46" s="37" t="s">
        <v>769</v>
      </c>
      <c r="K46" s="33" t="s">
        <v>402</v>
      </c>
      <c r="L46" s="33" t="s">
        <v>394</v>
      </c>
      <c r="M46" s="33"/>
      <c r="N46" s="38"/>
      <c r="O46" s="36"/>
      <c r="P46" s="36"/>
      <c r="Q46" s="36"/>
    </row>
    <row r="47" spans="1:17" ht="24.95" customHeight="1">
      <c r="A47" s="2">
        <v>45</v>
      </c>
      <c r="B47" s="2" t="str">
        <f t="shared" si="3"/>
        <v>O</v>
      </c>
      <c r="C47" s="2" t="str">
        <f t="shared" si="4"/>
        <v>O</v>
      </c>
      <c r="D47" s="2" t="str">
        <f t="shared" si="5"/>
        <v/>
      </c>
      <c r="E47" s="3" t="s">
        <v>443</v>
      </c>
      <c r="F47" s="3" t="s">
        <v>715</v>
      </c>
      <c r="G47" s="3"/>
      <c r="H47" s="3"/>
      <c r="I47" s="3"/>
      <c r="J47" s="5" t="s">
        <v>442</v>
      </c>
      <c r="K47" s="3" t="s">
        <v>441</v>
      </c>
      <c r="L47" s="3" t="s">
        <v>405</v>
      </c>
      <c r="M47" s="3" t="s">
        <v>205</v>
      </c>
      <c r="N47" s="4"/>
    </row>
    <row r="48" spans="1:17" ht="24.95" customHeight="1">
      <c r="A48" s="2">
        <v>46</v>
      </c>
      <c r="B48" s="2" t="str">
        <f t="shared" si="3"/>
        <v/>
      </c>
      <c r="C48" s="2" t="str">
        <f t="shared" si="4"/>
        <v>O</v>
      </c>
      <c r="D48" s="2" t="str">
        <f t="shared" si="5"/>
        <v/>
      </c>
      <c r="E48" s="3" t="s">
        <v>440</v>
      </c>
      <c r="F48" s="3" t="s">
        <v>716</v>
      </c>
      <c r="G48" s="3"/>
      <c r="H48" s="3"/>
      <c r="I48" s="3"/>
      <c r="J48" s="5" t="s">
        <v>439</v>
      </c>
      <c r="K48" s="3" t="s">
        <v>399</v>
      </c>
      <c r="L48" s="3" t="s">
        <v>398</v>
      </c>
      <c r="M48" s="3"/>
      <c r="N48" s="4"/>
    </row>
    <row r="49" spans="1:17" ht="24.95" customHeight="1">
      <c r="A49" s="2">
        <v>47</v>
      </c>
      <c r="B49" s="2" t="str">
        <f t="shared" si="3"/>
        <v/>
      </c>
      <c r="C49" s="2" t="str">
        <f t="shared" si="4"/>
        <v>O</v>
      </c>
      <c r="D49" s="2" t="str">
        <f t="shared" si="5"/>
        <v/>
      </c>
      <c r="E49" s="3" t="s">
        <v>438</v>
      </c>
      <c r="F49" s="3" t="s">
        <v>717</v>
      </c>
      <c r="G49" s="3"/>
      <c r="H49" s="3"/>
      <c r="I49" s="3"/>
      <c r="J49" s="5" t="s">
        <v>437</v>
      </c>
      <c r="K49" s="3" t="s">
        <v>399</v>
      </c>
      <c r="L49" s="3" t="s">
        <v>398</v>
      </c>
      <c r="M49" s="3"/>
      <c r="N49" s="4"/>
    </row>
    <row r="50" spans="1:17" ht="24.95" customHeight="1">
      <c r="A50" s="2">
        <v>48</v>
      </c>
      <c r="B50" s="2" t="str">
        <f t="shared" si="3"/>
        <v>O</v>
      </c>
      <c r="C50" s="2" t="str">
        <f t="shared" si="4"/>
        <v>O</v>
      </c>
      <c r="D50" s="2" t="str">
        <f t="shared" si="5"/>
        <v/>
      </c>
      <c r="E50" s="3" t="s">
        <v>436</v>
      </c>
      <c r="F50" s="3" t="s">
        <v>745</v>
      </c>
      <c r="G50" s="3"/>
      <c r="H50" s="3"/>
      <c r="I50" s="3"/>
      <c r="J50" s="5" t="s">
        <v>435</v>
      </c>
      <c r="K50" s="3" t="s">
        <v>418</v>
      </c>
      <c r="L50" s="3" t="s">
        <v>405</v>
      </c>
      <c r="M50" s="3"/>
      <c r="N50" s="4"/>
    </row>
    <row r="51" spans="1:17" ht="24.95" customHeight="1">
      <c r="A51" s="2">
        <v>49</v>
      </c>
      <c r="B51" s="2" t="str">
        <f t="shared" si="3"/>
        <v>O</v>
      </c>
      <c r="C51" s="2" t="str">
        <f t="shared" si="4"/>
        <v>O</v>
      </c>
      <c r="D51" s="2" t="str">
        <f t="shared" si="5"/>
        <v/>
      </c>
      <c r="E51" s="3" t="s">
        <v>434</v>
      </c>
      <c r="F51" s="3" t="s">
        <v>718</v>
      </c>
      <c r="G51" s="3"/>
      <c r="H51" s="3"/>
      <c r="I51" s="3"/>
      <c r="J51" s="5" t="s">
        <v>433</v>
      </c>
      <c r="K51" s="3" t="s">
        <v>418</v>
      </c>
      <c r="L51" s="3" t="s">
        <v>405</v>
      </c>
      <c r="M51" s="3"/>
      <c r="N51" s="4"/>
    </row>
    <row r="52" spans="1:17" ht="24.95" customHeight="1">
      <c r="A52" s="2">
        <v>50</v>
      </c>
      <c r="B52" s="2" t="str">
        <f t="shared" si="3"/>
        <v>O</v>
      </c>
      <c r="C52" s="2" t="str">
        <f t="shared" si="4"/>
        <v/>
      </c>
      <c r="D52" s="2" t="str">
        <f t="shared" si="5"/>
        <v/>
      </c>
      <c r="E52" s="3" t="s">
        <v>432</v>
      </c>
      <c r="F52" s="3" t="s">
        <v>746</v>
      </c>
      <c r="G52" s="3"/>
      <c r="H52" s="3"/>
      <c r="I52" s="3"/>
      <c r="J52" s="5" t="s">
        <v>431</v>
      </c>
      <c r="K52" s="3" t="s">
        <v>395</v>
      </c>
      <c r="L52" s="3" t="s">
        <v>394</v>
      </c>
      <c r="M52" s="3"/>
      <c r="N52" s="4"/>
    </row>
    <row r="53" spans="1:17" ht="24.95" customHeight="1">
      <c r="A53" s="2">
        <v>51</v>
      </c>
      <c r="B53" s="2" t="str">
        <f t="shared" si="3"/>
        <v/>
      </c>
      <c r="C53" s="2" t="str">
        <f t="shared" si="4"/>
        <v>O</v>
      </c>
      <c r="D53" s="2" t="str">
        <f t="shared" si="5"/>
        <v/>
      </c>
      <c r="E53" s="3" t="s">
        <v>430</v>
      </c>
      <c r="F53" s="3" t="s">
        <v>719</v>
      </c>
      <c r="G53" s="3" t="s">
        <v>720</v>
      </c>
      <c r="H53" s="3"/>
      <c r="I53" s="3"/>
      <c r="J53" s="5" t="s">
        <v>429</v>
      </c>
      <c r="K53" s="3" t="s">
        <v>428</v>
      </c>
      <c r="L53" s="3" t="s">
        <v>398</v>
      </c>
      <c r="M53" s="3"/>
      <c r="N53" s="4"/>
    </row>
    <row r="54" spans="1:17" ht="24.95" customHeight="1">
      <c r="A54" s="2">
        <v>52</v>
      </c>
      <c r="B54" s="2" t="str">
        <f t="shared" si="3"/>
        <v>O</v>
      </c>
      <c r="C54" s="2" t="str">
        <f t="shared" si="4"/>
        <v/>
      </c>
      <c r="D54" s="2" t="str">
        <f t="shared" si="5"/>
        <v/>
      </c>
      <c r="E54" s="3" t="s">
        <v>427</v>
      </c>
      <c r="F54" s="3" t="s">
        <v>722</v>
      </c>
      <c r="G54" s="3"/>
      <c r="H54" s="3"/>
      <c r="I54" s="3"/>
      <c r="J54" s="5" t="s">
        <v>721</v>
      </c>
      <c r="K54" s="3" t="s">
        <v>402</v>
      </c>
      <c r="L54" s="3" t="s">
        <v>394</v>
      </c>
      <c r="M54" s="3"/>
      <c r="N54" s="4"/>
    </row>
    <row r="55" spans="1:17" ht="24.95" customHeight="1">
      <c r="A55" s="2">
        <v>53</v>
      </c>
      <c r="B55" s="2" t="str">
        <f t="shared" si="3"/>
        <v>O</v>
      </c>
      <c r="C55" s="2" t="str">
        <f t="shared" si="4"/>
        <v/>
      </c>
      <c r="D55" s="2" t="str">
        <f t="shared" si="5"/>
        <v/>
      </c>
      <c r="E55" s="3" t="s">
        <v>426</v>
      </c>
      <c r="F55" s="3" t="s">
        <v>723</v>
      </c>
      <c r="G55" s="3"/>
      <c r="H55" s="3"/>
      <c r="I55" s="3"/>
      <c r="J55" s="5" t="s">
        <v>425</v>
      </c>
      <c r="K55" s="3" t="s">
        <v>395</v>
      </c>
      <c r="L55" s="3" t="s">
        <v>394</v>
      </c>
      <c r="M55" s="3"/>
      <c r="N55" s="4"/>
    </row>
    <row r="56" spans="1:17" ht="24.95" customHeight="1">
      <c r="A56" s="2">
        <v>54</v>
      </c>
      <c r="B56" s="2" t="str">
        <f t="shared" si="3"/>
        <v>O</v>
      </c>
      <c r="C56" s="2" t="str">
        <f t="shared" si="4"/>
        <v>O</v>
      </c>
      <c r="D56" s="2" t="str">
        <f t="shared" si="5"/>
        <v/>
      </c>
      <c r="E56" s="3" t="s">
        <v>424</v>
      </c>
      <c r="F56" s="3" t="s">
        <v>724</v>
      </c>
      <c r="G56" s="3"/>
      <c r="H56" s="3"/>
      <c r="I56" s="3"/>
      <c r="J56" s="5" t="s">
        <v>423</v>
      </c>
      <c r="K56" s="3" t="s">
        <v>418</v>
      </c>
      <c r="L56" s="3" t="s">
        <v>405</v>
      </c>
      <c r="M56" s="3"/>
      <c r="N56" s="4"/>
    </row>
    <row r="57" spans="1:17" ht="24.95" customHeight="1">
      <c r="A57" s="2">
        <v>55</v>
      </c>
      <c r="B57" s="2" t="str">
        <f t="shared" si="3"/>
        <v>O</v>
      </c>
      <c r="C57" s="2" t="str">
        <f t="shared" si="4"/>
        <v>O</v>
      </c>
      <c r="D57" s="2" t="str">
        <f t="shared" si="5"/>
        <v/>
      </c>
      <c r="E57" s="3" t="s">
        <v>422</v>
      </c>
      <c r="F57" s="3" t="s">
        <v>747</v>
      </c>
      <c r="G57" s="3"/>
      <c r="H57" s="3"/>
      <c r="I57" s="3"/>
      <c r="J57" s="5" t="s">
        <v>421</v>
      </c>
      <c r="K57" s="3" t="s">
        <v>406</v>
      </c>
      <c r="L57" s="3" t="s">
        <v>405</v>
      </c>
      <c r="M57" s="3"/>
      <c r="N57" s="4"/>
    </row>
    <row r="58" spans="1:17" ht="24.95" customHeight="1">
      <c r="A58" s="2">
        <v>56</v>
      </c>
      <c r="B58" s="2" t="str">
        <f t="shared" si="3"/>
        <v>O</v>
      </c>
      <c r="C58" s="2" t="str">
        <f t="shared" si="4"/>
        <v>O</v>
      </c>
      <c r="D58" s="2" t="str">
        <f t="shared" si="5"/>
        <v/>
      </c>
      <c r="E58" s="3" t="s">
        <v>420</v>
      </c>
      <c r="F58" s="3" t="s">
        <v>725</v>
      </c>
      <c r="G58" s="3"/>
      <c r="H58" s="3"/>
      <c r="I58" s="3"/>
      <c r="J58" s="5" t="s">
        <v>419</v>
      </c>
      <c r="K58" s="3" t="s">
        <v>418</v>
      </c>
      <c r="L58" s="3" t="s">
        <v>398</v>
      </c>
      <c r="M58" s="3"/>
      <c r="N58" s="7" t="s">
        <v>417</v>
      </c>
    </row>
    <row r="59" spans="1:17" ht="24.95" customHeight="1">
      <c r="A59" s="2">
        <v>57</v>
      </c>
      <c r="B59" s="2" t="str">
        <f t="shared" si="3"/>
        <v>O</v>
      </c>
      <c r="C59" s="2" t="str">
        <f t="shared" si="4"/>
        <v>O</v>
      </c>
      <c r="D59" s="2" t="str">
        <f t="shared" si="5"/>
        <v/>
      </c>
      <c r="E59" s="3" t="s">
        <v>268</v>
      </c>
      <c r="F59" s="3" t="s">
        <v>726</v>
      </c>
      <c r="G59" s="3"/>
      <c r="H59" s="3"/>
      <c r="I59" s="3"/>
      <c r="J59" s="5" t="s">
        <v>416</v>
      </c>
      <c r="K59" s="3" t="s">
        <v>406</v>
      </c>
      <c r="L59" s="3" t="s">
        <v>405</v>
      </c>
      <c r="M59" s="3"/>
      <c r="N59" s="7" t="s">
        <v>415</v>
      </c>
    </row>
    <row r="60" spans="1:17" ht="24.95" customHeight="1">
      <c r="A60" s="2">
        <v>58</v>
      </c>
      <c r="B60" s="2" t="str">
        <f t="shared" si="3"/>
        <v>O</v>
      </c>
      <c r="C60" s="2" t="str">
        <f t="shared" si="4"/>
        <v>O</v>
      </c>
      <c r="D60" s="2" t="str">
        <f t="shared" si="5"/>
        <v>O</v>
      </c>
      <c r="E60" s="3" t="s">
        <v>265</v>
      </c>
      <c r="F60" s="3" t="s">
        <v>663</v>
      </c>
      <c r="G60" s="3"/>
      <c r="H60" s="3"/>
      <c r="I60" s="3"/>
      <c r="J60" s="5" t="s">
        <v>414</v>
      </c>
      <c r="K60" s="3" t="s">
        <v>413</v>
      </c>
      <c r="L60" s="3" t="s">
        <v>412</v>
      </c>
      <c r="M60" s="3" t="s">
        <v>205</v>
      </c>
      <c r="N60" s="4"/>
    </row>
    <row r="61" spans="1:17" ht="24.95" customHeight="1">
      <c r="A61" s="2">
        <v>59</v>
      </c>
      <c r="B61" s="2" t="str">
        <f t="shared" si="3"/>
        <v/>
      </c>
      <c r="C61" s="2" t="str">
        <f t="shared" si="4"/>
        <v>O</v>
      </c>
      <c r="D61" s="2" t="str">
        <f t="shared" si="5"/>
        <v/>
      </c>
      <c r="E61" s="3" t="s">
        <v>411</v>
      </c>
      <c r="F61" s="3" t="s">
        <v>727</v>
      </c>
      <c r="G61" s="3"/>
      <c r="H61" s="3"/>
      <c r="I61" s="3"/>
      <c r="J61" s="5" t="s">
        <v>410</v>
      </c>
      <c r="K61" s="3" t="s">
        <v>409</v>
      </c>
      <c r="L61" s="3" t="s">
        <v>398</v>
      </c>
      <c r="M61" s="3"/>
      <c r="N61" s="7" t="s">
        <v>408</v>
      </c>
    </row>
    <row r="62" spans="1:17" s="34" customFormat="1" ht="24.95" customHeight="1">
      <c r="A62" s="32">
        <v>60</v>
      </c>
      <c r="B62" s="32" t="str">
        <f t="shared" si="3"/>
        <v>O</v>
      </c>
      <c r="C62" s="32" t="str">
        <f t="shared" si="4"/>
        <v>O</v>
      </c>
      <c r="D62" s="32" t="str">
        <f t="shared" si="5"/>
        <v/>
      </c>
      <c r="E62" s="33" t="s">
        <v>407</v>
      </c>
      <c r="F62" s="33" t="s">
        <v>772</v>
      </c>
      <c r="G62" s="33"/>
      <c r="H62" s="33"/>
      <c r="I62" s="33"/>
      <c r="J62" s="37" t="s">
        <v>771</v>
      </c>
      <c r="K62" s="33" t="s">
        <v>406</v>
      </c>
      <c r="L62" s="33" t="s">
        <v>405</v>
      </c>
      <c r="M62" s="33"/>
      <c r="N62" s="38"/>
      <c r="O62" s="36"/>
      <c r="P62" s="36"/>
      <c r="Q62" s="36"/>
    </row>
    <row r="63" spans="1:17" ht="24.95" customHeight="1">
      <c r="A63" s="2">
        <v>61</v>
      </c>
      <c r="B63" s="2" t="str">
        <f t="shared" si="3"/>
        <v>O</v>
      </c>
      <c r="C63" s="2" t="str">
        <f t="shared" si="4"/>
        <v/>
      </c>
      <c r="D63" s="2" t="str">
        <f t="shared" si="5"/>
        <v/>
      </c>
      <c r="E63" s="3" t="s">
        <v>404</v>
      </c>
      <c r="F63" s="3" t="s">
        <v>728</v>
      </c>
      <c r="G63" s="3"/>
      <c r="H63" s="3"/>
      <c r="I63" s="3"/>
      <c r="J63" s="5" t="s">
        <v>403</v>
      </c>
      <c r="K63" s="3" t="s">
        <v>402</v>
      </c>
      <c r="L63" s="3" t="s">
        <v>394</v>
      </c>
      <c r="M63" s="3"/>
      <c r="N63" s="4"/>
    </row>
    <row r="64" spans="1:17" s="34" customFormat="1" ht="24.95" customHeight="1">
      <c r="A64" s="32">
        <v>62</v>
      </c>
      <c r="B64" s="32" t="str">
        <f t="shared" si="3"/>
        <v/>
      </c>
      <c r="C64" s="32" t="str">
        <f t="shared" si="4"/>
        <v>O</v>
      </c>
      <c r="D64" s="32" t="str">
        <f t="shared" si="5"/>
        <v/>
      </c>
      <c r="E64" s="33" t="s">
        <v>401</v>
      </c>
      <c r="F64" s="33" t="s">
        <v>773</v>
      </c>
      <c r="G64" s="33"/>
      <c r="H64" s="33"/>
      <c r="I64" s="33"/>
      <c r="J64" s="37" t="s">
        <v>400</v>
      </c>
      <c r="K64" s="33" t="s">
        <v>399</v>
      </c>
      <c r="L64" s="33" t="s">
        <v>398</v>
      </c>
      <c r="M64" s="33"/>
      <c r="N64" s="38"/>
      <c r="O64" s="36"/>
      <c r="P64" s="36"/>
      <c r="Q64" s="36"/>
    </row>
    <row r="65" spans="1:14" ht="24.95" customHeight="1">
      <c r="A65" s="2">
        <v>63</v>
      </c>
      <c r="B65" s="2" t="str">
        <f t="shared" si="3"/>
        <v>O</v>
      </c>
      <c r="C65" s="2" t="str">
        <f t="shared" si="4"/>
        <v/>
      </c>
      <c r="D65" s="2" t="str">
        <f t="shared" si="5"/>
        <v/>
      </c>
      <c r="E65" s="3" t="s">
        <v>397</v>
      </c>
      <c r="F65" s="3" t="s">
        <v>729</v>
      </c>
      <c r="G65" s="3"/>
      <c r="H65" s="3"/>
      <c r="I65" s="3"/>
      <c r="J65" s="5" t="s">
        <v>396</v>
      </c>
      <c r="K65" s="3" t="s">
        <v>395</v>
      </c>
      <c r="L65" s="3" t="s">
        <v>394</v>
      </c>
      <c r="M65" s="3"/>
      <c r="N65" s="4"/>
    </row>
    <row r="66" spans="1:14" ht="24.95" customHeight="1">
      <c r="A66" s="13"/>
      <c r="E66" s="12"/>
      <c r="F66" s="12"/>
      <c r="G66" s="12"/>
      <c r="H66" s="12"/>
      <c r="I66" s="12"/>
      <c r="J66" s="12"/>
      <c r="K66" s="12"/>
    </row>
    <row r="67" spans="1:14" ht="24.95" customHeight="1">
      <c r="A67" s="13"/>
      <c r="E67" s="12"/>
      <c r="F67" s="12"/>
      <c r="G67" s="12"/>
      <c r="H67" s="12"/>
      <c r="I67" s="12"/>
      <c r="J67" s="12"/>
      <c r="K67" s="12"/>
    </row>
    <row r="68" spans="1:14" ht="24.95" customHeight="1">
      <c r="A68" s="13"/>
      <c r="E68" s="12"/>
      <c r="F68" s="12"/>
      <c r="G68" s="12"/>
      <c r="H68" s="12"/>
      <c r="I68" s="12"/>
      <c r="J68" s="12"/>
      <c r="K68" s="12"/>
    </row>
    <row r="69" spans="1:14" ht="24.95" customHeight="1">
      <c r="A69" s="13"/>
      <c r="E69" s="12"/>
      <c r="F69" s="12"/>
      <c r="G69" s="12"/>
      <c r="H69" s="12"/>
      <c r="I69" s="12"/>
      <c r="J69" s="12"/>
      <c r="K69" s="12"/>
    </row>
    <row r="70" spans="1:14" ht="24.95" customHeight="1">
      <c r="A70" s="13"/>
      <c r="E70" s="12"/>
      <c r="F70" s="12"/>
      <c r="G70" s="12"/>
      <c r="H70" s="12"/>
      <c r="I70" s="12"/>
      <c r="J70" s="12"/>
      <c r="K70" s="12"/>
    </row>
    <row r="71" spans="1:14" ht="24.95" customHeight="1">
      <c r="A71" s="13"/>
      <c r="E71" s="12"/>
      <c r="F71" s="12"/>
      <c r="G71" s="12"/>
      <c r="H71" s="12"/>
      <c r="I71" s="12"/>
      <c r="J71" s="12"/>
      <c r="K71" s="12"/>
    </row>
    <row r="72" spans="1:14" ht="24.95" customHeight="1">
      <c r="A72" s="13"/>
      <c r="E72" s="12"/>
      <c r="F72" s="12"/>
      <c r="G72" s="12"/>
      <c r="H72" s="12"/>
      <c r="I72" s="12"/>
      <c r="J72" s="12"/>
      <c r="K72" s="12"/>
    </row>
    <row r="73" spans="1:14" ht="24.95" customHeight="1">
      <c r="A73" s="13"/>
      <c r="E73" s="12"/>
      <c r="F73" s="12"/>
      <c r="G73" s="12"/>
      <c r="H73" s="12"/>
      <c r="I73" s="12"/>
      <c r="J73" s="12"/>
      <c r="K73" s="12"/>
    </row>
  </sheetData>
  <autoFilter ref="A2:N2"/>
  <mergeCells count="3">
    <mergeCell ref="B1:D1"/>
    <mergeCell ref="E1:N1"/>
    <mergeCell ref="A1:A2"/>
  </mergeCells>
  <phoneticPr fontId="1" type="noConversion"/>
  <hyperlinks>
    <hyperlink ref="J3" r:id="rId1"/>
    <hyperlink ref="J6" r:id="rId2"/>
    <hyperlink ref="J10" r:id="rId3"/>
    <hyperlink ref="J32" r:id="rId4"/>
    <hyperlink ref="J38" r:id="rId5"/>
    <hyperlink ref="J4" r:id="rId6"/>
    <hyperlink ref="J7" r:id="rId7"/>
    <hyperlink ref="J11" r:id="rId8"/>
    <hyperlink ref="J12" r:id="rId9"/>
    <hyperlink ref="J14" r:id="rId10"/>
    <hyperlink ref="J16" r:id="rId11"/>
    <hyperlink ref="J20" r:id="rId12"/>
    <hyperlink ref="J31" r:id="rId13"/>
    <hyperlink ref="J33" r:id="rId14"/>
    <hyperlink ref="J47" r:id="rId15"/>
    <hyperlink ref="J50" r:id="rId16"/>
    <hyperlink ref="J51" r:id="rId17"/>
    <hyperlink ref="J52" r:id="rId18"/>
    <hyperlink ref="J48" r:id="rId19"/>
    <hyperlink ref="J49" r:id="rId20"/>
    <hyperlink ref="J56" r:id="rId21"/>
    <hyperlink ref="J64" r:id="rId22"/>
    <hyperlink ref="J8" r:id="rId23"/>
    <hyperlink ref="J9" r:id="rId24"/>
    <hyperlink ref="J15" r:id="rId25"/>
    <hyperlink ref="J19" r:id="rId26"/>
    <hyperlink ref="J22" r:id="rId27"/>
    <hyperlink ref="J23" r:id="rId28"/>
    <hyperlink ref="J25" r:id="rId29"/>
    <hyperlink ref="J26" r:id="rId30"/>
    <hyperlink ref="J27" r:id="rId31"/>
    <hyperlink ref="J29" r:id="rId32"/>
    <hyperlink ref="J30" r:id="rId33"/>
    <hyperlink ref="J34" r:id="rId34"/>
    <hyperlink ref="J37" r:id="rId35"/>
    <hyperlink ref="J41" r:id="rId36"/>
    <hyperlink ref="J42" r:id="rId37"/>
    <hyperlink ref="J43" r:id="rId38"/>
    <hyperlink ref="J45" r:id="rId39"/>
    <hyperlink ref="J13" r:id="rId40"/>
    <hyperlink ref="J17" r:id="rId41"/>
    <hyperlink ref="J18" r:id="rId42"/>
    <hyperlink ref="J21" r:id="rId43"/>
    <hyperlink ref="J24" r:id="rId44"/>
    <hyperlink ref="J28" r:id="rId45"/>
    <hyperlink ref="J35" r:id="rId46"/>
    <hyperlink ref="J36" r:id="rId47"/>
    <hyperlink ref="J39" r:id="rId48"/>
    <hyperlink ref="J40" r:id="rId49"/>
    <hyperlink ref="J44" r:id="rId50"/>
    <hyperlink ref="J46" r:id="rId51"/>
    <hyperlink ref="J54" r:id="rId52"/>
    <hyperlink ref="J57" r:id="rId53"/>
    <hyperlink ref="J59" r:id="rId54"/>
    <hyperlink ref="J60" r:id="rId55"/>
    <hyperlink ref="J62" r:id="rId56"/>
    <hyperlink ref="J65" r:id="rId57"/>
    <hyperlink ref="J53" r:id="rId58"/>
    <hyperlink ref="J55" r:id="rId59"/>
    <hyperlink ref="J58" r:id="rId60"/>
    <hyperlink ref="J61" r:id="rId61"/>
    <hyperlink ref="J63" r:id="rId62"/>
    <hyperlink ref="J5" r:id="rId63"/>
    <hyperlink ref="N11" r:id="rId64"/>
    <hyperlink ref="N20" r:id="rId65"/>
    <hyperlink ref="N32" r:id="rId66"/>
    <hyperlink ref="N39" r:id="rId67"/>
    <hyperlink ref="N58" r:id="rId68"/>
    <hyperlink ref="N59" r:id="rId69"/>
    <hyperlink ref="N61" r:id="rId70"/>
  </hyperlinks>
  <pageMargins left="0.7" right="0.7" top="0.75" bottom="0.75" header="0.3" footer="0.3"/>
  <pageSetup orientation="portrait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 엔지니어링</vt:lpstr>
      <vt:lpstr>2. 임베디드SW</vt:lpstr>
      <vt:lpstr>3. 디자인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이세희</dc:creator>
  <cp:lastModifiedBy>Windows 사용자</cp:lastModifiedBy>
  <cp:lastPrinted>2015-09-09T08:03:02Z</cp:lastPrinted>
  <dcterms:created xsi:type="dcterms:W3CDTF">2015-04-01T10:05:06Z</dcterms:created>
  <dcterms:modified xsi:type="dcterms:W3CDTF">2016-03-29T08:31:45Z</dcterms:modified>
</cp:coreProperties>
</file>