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.업무폴더\3.사업화단\2.2019년\4.조선산업위기극복지원사업\9.19년 추경예산\3.공고문\첨부파일\"/>
    </mc:Choice>
  </mc:AlternateContent>
  <bookViews>
    <workbookView xWindow="0" yWindow="0" windowWidth="28800" windowHeight="12255"/>
  </bookViews>
  <sheets>
    <sheet name="표지" sheetId="4" r:id="rId1"/>
    <sheet name="1.부채및유동비율" sheetId="1" r:id="rId2"/>
    <sheet name="2.자본잠식" sheetId="2" r:id="rId3"/>
    <sheet name="3.한계기업" sheetId="3" r:id="rId4"/>
  </sheets>
  <definedNames>
    <definedName name="_xlnm.Print_Titles" localSheetId="1">'1.부채및유동비율'!$1:$6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E11" i="3" s="1"/>
  <c r="C13" i="3"/>
  <c r="B13" i="3"/>
  <c r="E17" i="2"/>
  <c r="C17" i="2"/>
  <c r="B17" i="2"/>
  <c r="G15" i="2"/>
  <c r="G16" i="2" s="1"/>
  <c r="G17" i="2" s="1"/>
  <c r="F15" i="2"/>
  <c r="F16" i="2" s="1"/>
  <c r="F17" i="2" s="1"/>
  <c r="E15" i="2"/>
  <c r="E16" i="2" s="1"/>
  <c r="D15" i="2"/>
  <c r="D16" i="2" s="1"/>
  <c r="D17" i="2" s="1"/>
  <c r="C15" i="2"/>
  <c r="C16" i="2" s="1"/>
  <c r="B15" i="2"/>
  <c r="B16" i="2" s="1"/>
  <c r="D62" i="1"/>
  <c r="C62" i="1"/>
  <c r="B62" i="1"/>
  <c r="E60" i="1" s="1"/>
  <c r="D57" i="1"/>
  <c r="C57" i="1"/>
  <c r="B57" i="1"/>
  <c r="E55" i="1" s="1"/>
  <c r="D51" i="1"/>
  <c r="C51" i="1"/>
  <c r="B51" i="1"/>
  <c r="E49" i="1" s="1"/>
  <c r="D46" i="1"/>
  <c r="C46" i="1"/>
  <c r="B46" i="1"/>
  <c r="E44" i="1" s="1"/>
  <c r="D40" i="1"/>
  <c r="C40" i="1"/>
  <c r="B40" i="1"/>
  <c r="D35" i="1"/>
  <c r="C35" i="1"/>
  <c r="E33" i="1" s="1"/>
  <c r="B35" i="1"/>
  <c r="D29" i="1"/>
  <c r="C29" i="1"/>
  <c r="E27" i="1" s="1"/>
  <c r="B29" i="1"/>
  <c r="D24" i="1"/>
  <c r="C24" i="1"/>
  <c r="E22" i="1" s="1"/>
  <c r="B24" i="1"/>
  <c r="E11" i="1"/>
  <c r="D18" i="1"/>
  <c r="C18" i="1"/>
  <c r="D13" i="1"/>
  <c r="C13" i="1"/>
  <c r="B18" i="1"/>
  <c r="E16" i="1" s="1"/>
  <c r="B13" i="1"/>
  <c r="E38" i="1" l="1"/>
</calcChain>
</file>

<file path=xl/sharedStrings.xml><?xml version="1.0" encoding="utf-8"?>
<sst xmlns="http://schemas.openxmlformats.org/spreadsheetml/2006/main" count="136" uniqueCount="55">
  <si>
    <t>부채(총부채)</t>
    <phoneticPr fontId="2" type="noConversion"/>
  </si>
  <si>
    <t>자기자본(자본총계)</t>
    <phoneticPr fontId="2" type="noConversion"/>
  </si>
  <si>
    <t>유동자산</t>
    <phoneticPr fontId="2" type="noConversion"/>
  </si>
  <si>
    <t>유동부채</t>
    <phoneticPr fontId="2" type="noConversion"/>
  </si>
  <si>
    <t>부채비율</t>
    <phoneticPr fontId="2" type="noConversion"/>
  </si>
  <si>
    <t>유동비율</t>
    <phoneticPr fontId="2" type="noConversion"/>
  </si>
  <si>
    <t>2016년</t>
    <phoneticPr fontId="2" type="noConversion"/>
  </si>
  <si>
    <t>판정</t>
    <phoneticPr fontId="2" type="noConversion"/>
  </si>
  <si>
    <t>구분</t>
    <phoneticPr fontId="2" type="noConversion"/>
  </si>
  <si>
    <t>1. 주관기관</t>
    <phoneticPr fontId="2" type="noConversion"/>
  </si>
  <si>
    <t>과제명</t>
    <phoneticPr fontId="2" type="noConversion"/>
  </si>
  <si>
    <t>주관기관명</t>
    <phoneticPr fontId="2" type="noConversion"/>
  </si>
  <si>
    <t>2. 참여기관1(기관명 기재)</t>
    <phoneticPr fontId="2" type="noConversion"/>
  </si>
  <si>
    <t>3. 참여기관2(기관명 기재)</t>
    <phoneticPr fontId="2" type="noConversion"/>
  </si>
  <si>
    <t>4. 참여기관3(기관명 기재)</t>
    <phoneticPr fontId="2" type="noConversion"/>
  </si>
  <si>
    <t>5. 참여기관4(기관명 기재)</t>
    <phoneticPr fontId="2" type="noConversion"/>
  </si>
  <si>
    <t>주관기관</t>
    <phoneticPr fontId="2" type="noConversion"/>
  </si>
  <si>
    <t>자본금</t>
    <phoneticPr fontId="2" type="noConversion"/>
  </si>
  <si>
    <t>이익잉여금</t>
    <phoneticPr fontId="2" type="noConversion"/>
  </si>
  <si>
    <t>자본조정</t>
    <phoneticPr fontId="2" type="noConversion"/>
  </si>
  <si>
    <t>자본잉여금</t>
    <phoneticPr fontId="2" type="noConversion"/>
  </si>
  <si>
    <t>자본금 변동율</t>
    <phoneticPr fontId="2" type="noConversion"/>
  </si>
  <si>
    <t>판정</t>
    <phoneticPr fontId="2" type="noConversion"/>
  </si>
  <si>
    <t>참여기관1</t>
    <phoneticPr fontId="2" type="noConversion"/>
  </si>
  <si>
    <t>참여기관2</t>
  </si>
  <si>
    <t>참여기관3</t>
  </si>
  <si>
    <t>참여기관4</t>
  </si>
  <si>
    <t>참여기관5</t>
  </si>
  <si>
    <t>재무건전성 자가 진단서(자본잠식)</t>
    <phoneticPr fontId="2" type="noConversion"/>
  </si>
  <si>
    <t>재무건전성 자가 진단서(부채 및 유동비율)</t>
    <phoneticPr fontId="2" type="noConversion"/>
  </si>
  <si>
    <t>영업이익</t>
    <phoneticPr fontId="2" type="noConversion"/>
  </si>
  <si>
    <t>이자비용</t>
    <phoneticPr fontId="2" type="noConversion"/>
  </si>
  <si>
    <t>이자보상비율</t>
    <phoneticPr fontId="2" type="noConversion"/>
  </si>
  <si>
    <t>한계기업 해당 시</t>
    <phoneticPr fontId="2" type="noConversion"/>
  </si>
  <si>
    <t>중견기업은 최대 4개 과제, 중소기업은 최대 2개까지 과제수행이 가능</t>
    <phoneticPr fontId="2" type="noConversion"/>
  </si>
  <si>
    <t>재무건전성 자가 진단서(이자보상비율_한계기업)</t>
    <phoneticPr fontId="2" type="noConversion"/>
  </si>
  <si>
    <t>※ 재무상태표 상에 3년 연속 부채비율이 500%이상 또는 유동비율이 50% 미만인 경우 사전지원제외 대상에 해당</t>
    <phoneticPr fontId="2" type="noConversion"/>
  </si>
  <si>
    <t>※ 손익계산서 상에 3년 연속 이자보상비율이 1미만인 경우 한계기업에 해당</t>
    <phoneticPr fontId="2" type="noConversion"/>
  </si>
  <si>
    <t>※ 작성대상 : 주관기관, 참여기관(단, 참여기관 중 비영리기관은 제외)</t>
    <phoneticPr fontId="2" type="noConversion"/>
  </si>
  <si>
    <t>※ 작성대상 : 주관기관에 한함</t>
    <phoneticPr fontId="2" type="noConversion"/>
  </si>
  <si>
    <t>총괄책임자명</t>
    <phoneticPr fontId="2" type="noConversion"/>
  </si>
  <si>
    <t>신청사업(공고명)</t>
    <phoneticPr fontId="2" type="noConversion"/>
  </si>
  <si>
    <t>접수번호</t>
    <phoneticPr fontId="2" type="noConversion"/>
  </si>
  <si>
    <t>재무건전성 자가 진단서(표지)</t>
    <phoneticPr fontId="2" type="noConversion"/>
  </si>
  <si>
    <t>접수번호</t>
    <phoneticPr fontId="2" type="noConversion"/>
  </si>
  <si>
    <t>저붓번호</t>
    <phoneticPr fontId="2" type="noConversion"/>
  </si>
  <si>
    <t>접수번호</t>
    <phoneticPr fontId="2" type="noConversion"/>
  </si>
  <si>
    <t>"조선산업 부품기자재업체 위기극복 지원사업"의 과제수행 신청접수를 위해 제출한
부채 및 유동비율, 자본잠식, 한계기업 여부에 대해 작성한 내용이 사실임을 확약합니다.
만약, 사실이 아닐 경우 선정 취소, 협약의 해약 등 어떠한 불이익도 감수하겠습니다.
                                                                                        2019년   월   일
                     주관기관명 :                                       대표자 :                    (인)</t>
    <phoneticPr fontId="2" type="noConversion"/>
  </si>
  <si>
    <t>2017년</t>
    <phoneticPr fontId="2" type="noConversion"/>
  </si>
  <si>
    <t>2018년</t>
    <phoneticPr fontId="2" type="noConversion"/>
  </si>
  <si>
    <t>※ 직전연도(2018년) 결산기준 재무상태표 상에 자기자본(자본총계)가 마이너스이거나 자본금이 0원인 경우 자본잠식(자본금 변동율이 마이너스 또는 0인 경우)</t>
    <phoneticPr fontId="2" type="noConversion"/>
  </si>
  <si>
    <t>2018년</t>
    <phoneticPr fontId="2" type="noConversion"/>
  </si>
  <si>
    <t>2016년</t>
    <phoneticPr fontId="2" type="noConversion"/>
  </si>
  <si>
    <t>2017년</t>
    <phoneticPr fontId="2" type="noConversion"/>
  </si>
  <si>
    <t>2018년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</si>
</sst>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b/>
      <sz val="11"/>
      <color rgb="FFFF0000"/>
      <name val="맑은 고딕"/>
      <family val="3"/>
      <charset val="129"/>
      <scheme val="minor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9" fontId="0" fillId="0" borderId="0" xfId="1" applyFont="1">
      <alignment vertical="center"/>
    </xf>
    <xf numFmtId="176" fontId="0" fillId="0" borderId="1" xfId="0" applyNumberFormat="1" applyBorder="1">
      <alignment vertical="center"/>
    </xf>
    <xf numFmtId="9" fontId="0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9" xfId="1" applyNumberFormat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176" fontId="0" fillId="0" borderId="7" xfId="0" applyNumberFormat="1" applyBorder="1">
      <alignment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9" fontId="3" fillId="0" borderId="9" xfId="1" applyNumberFormat="1" applyFont="1" applyBorder="1" applyAlignment="1">
      <alignment horizontal="center" vertical="center"/>
    </xf>
    <xf numFmtId="9" fontId="3" fillId="0" borderId="10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0" borderId="12" xfId="1" applyNumberFormat="1" applyFont="1" applyBorder="1" applyAlignment="1">
      <alignment horizontal="center" vertical="center"/>
    </xf>
    <xf numFmtId="177" fontId="0" fillId="0" borderId="13" xfId="1" applyNumberFormat="1" applyFont="1" applyBorder="1" applyAlignment="1">
      <alignment horizontal="center" vertical="center"/>
    </xf>
    <xf numFmtId="177" fontId="0" fillId="0" borderId="14" xfId="1" applyNumberFormat="1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Normal="100" workbookViewId="0">
      <selection activeCell="A13" sqref="A13:I13"/>
    </sheetView>
  </sheetViews>
  <sheetFormatPr defaultRowHeight="16.5" x14ac:dyDescent="0.3"/>
  <cols>
    <col min="1" max="1" width="18.625" customWidth="1"/>
  </cols>
  <sheetData>
    <row r="1" spans="1:9" ht="36" customHeight="1" x14ac:dyDescent="0.3">
      <c r="A1" s="4" t="s">
        <v>43</v>
      </c>
      <c r="B1" s="4"/>
      <c r="C1" s="4"/>
      <c r="D1" s="4"/>
      <c r="E1" s="4"/>
      <c r="F1" s="4"/>
      <c r="G1" s="4"/>
      <c r="H1" s="4"/>
      <c r="I1" s="4"/>
    </row>
    <row r="5" spans="1:9" ht="36.75" customHeight="1" x14ac:dyDescent="0.3">
      <c r="A5" s="25" t="s">
        <v>41</v>
      </c>
      <c r="B5" s="29"/>
      <c r="C5" s="29"/>
      <c r="D5" s="29"/>
      <c r="E5" s="29"/>
      <c r="F5" s="29"/>
      <c r="G5" s="29"/>
      <c r="H5" s="29"/>
      <c r="I5" s="29"/>
    </row>
    <row r="6" spans="1:9" ht="36.75" customHeight="1" x14ac:dyDescent="0.3">
      <c r="A6" s="25" t="s">
        <v>42</v>
      </c>
      <c r="B6" s="29"/>
      <c r="C6" s="29"/>
      <c r="D6" s="29"/>
      <c r="E6" s="29"/>
      <c r="F6" s="29"/>
      <c r="G6" s="29"/>
      <c r="H6" s="29"/>
      <c r="I6" s="29"/>
    </row>
    <row r="7" spans="1:9" ht="36.75" customHeight="1" x14ac:dyDescent="0.3">
      <c r="A7" s="25" t="s">
        <v>10</v>
      </c>
      <c r="B7" s="29"/>
      <c r="C7" s="29"/>
      <c r="D7" s="29"/>
      <c r="E7" s="29"/>
      <c r="F7" s="29"/>
      <c r="G7" s="29"/>
      <c r="H7" s="29"/>
      <c r="I7" s="29"/>
    </row>
    <row r="8" spans="1:9" ht="36.75" customHeight="1" x14ac:dyDescent="0.3">
      <c r="A8" s="25" t="s">
        <v>11</v>
      </c>
      <c r="B8" s="29"/>
      <c r="C8" s="29"/>
      <c r="D8" s="29"/>
      <c r="E8" s="29"/>
      <c r="F8" s="29"/>
      <c r="G8" s="29"/>
      <c r="H8" s="29"/>
      <c r="I8" s="29"/>
    </row>
    <row r="9" spans="1:9" ht="36.75" customHeight="1" x14ac:dyDescent="0.3">
      <c r="A9" s="25" t="s">
        <v>40</v>
      </c>
      <c r="B9" s="29"/>
      <c r="C9" s="29"/>
      <c r="D9" s="29"/>
      <c r="E9" s="29"/>
      <c r="F9" s="29"/>
      <c r="G9" s="29"/>
      <c r="H9" s="29"/>
      <c r="I9" s="29"/>
    </row>
    <row r="13" spans="1:9" ht="307.5" customHeight="1" x14ac:dyDescent="0.3">
      <c r="A13" s="26" t="s">
        <v>47</v>
      </c>
      <c r="B13" s="27"/>
      <c r="C13" s="27"/>
      <c r="D13" s="27"/>
      <c r="E13" s="27"/>
      <c r="F13" s="27"/>
      <c r="G13" s="27"/>
      <c r="H13" s="27"/>
      <c r="I13" s="28"/>
    </row>
  </sheetData>
  <mergeCells count="6">
    <mergeCell ref="A13:I13"/>
    <mergeCell ref="B5:I5"/>
    <mergeCell ref="B6:I6"/>
    <mergeCell ref="B7:I7"/>
    <mergeCell ref="B8:I8"/>
    <mergeCell ref="B9:I9"/>
  </mergeCells>
  <phoneticPr fontId="2" type="noConversion"/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Normal="100" workbookViewId="0">
      <selection activeCell="A8" sqref="A8"/>
    </sheetView>
  </sheetViews>
  <sheetFormatPr defaultRowHeight="16.5" x14ac:dyDescent="0.3"/>
  <cols>
    <col min="1" max="1" width="23.5" customWidth="1"/>
    <col min="2" max="5" width="18.625" customWidth="1"/>
  </cols>
  <sheetData>
    <row r="1" spans="1:5" ht="25.5" x14ac:dyDescent="0.3">
      <c r="A1" s="4" t="s">
        <v>29</v>
      </c>
      <c r="B1" s="4"/>
      <c r="C1" s="4"/>
      <c r="D1" s="4"/>
      <c r="E1" s="4"/>
    </row>
    <row r="3" spans="1:5" ht="24.75" customHeight="1" x14ac:dyDescent="0.3">
      <c r="A3" s="15" t="s">
        <v>44</v>
      </c>
      <c r="B3" s="32"/>
      <c r="C3" s="32"/>
      <c r="D3" s="32"/>
      <c r="E3" s="32"/>
    </row>
    <row r="4" spans="1:5" ht="24.75" customHeight="1" x14ac:dyDescent="0.3">
      <c r="A4" s="15" t="s">
        <v>10</v>
      </c>
      <c r="B4" s="32"/>
      <c r="C4" s="32"/>
      <c r="D4" s="32"/>
      <c r="E4" s="32"/>
    </row>
    <row r="5" spans="1:5" ht="24.75" customHeight="1" x14ac:dyDescent="0.3">
      <c r="A5" s="15" t="s">
        <v>11</v>
      </c>
      <c r="B5" s="32"/>
      <c r="C5" s="32"/>
      <c r="D5" s="32"/>
      <c r="E5" s="32"/>
    </row>
    <row r="6" spans="1:5" x14ac:dyDescent="0.3">
      <c r="A6" s="18" t="s">
        <v>38</v>
      </c>
    </row>
    <row r="7" spans="1:5" x14ac:dyDescent="0.3">
      <c r="A7" s="18" t="s">
        <v>36</v>
      </c>
    </row>
    <row r="8" spans="1:5" x14ac:dyDescent="0.3">
      <c r="A8" s="18"/>
    </row>
    <row r="9" spans="1:5" x14ac:dyDescent="0.3">
      <c r="A9" t="s">
        <v>9</v>
      </c>
    </row>
    <row r="10" spans="1:5" x14ac:dyDescent="0.3">
      <c r="A10" s="5" t="s">
        <v>8</v>
      </c>
      <c r="B10" s="6" t="s">
        <v>6</v>
      </c>
      <c r="C10" s="6" t="s">
        <v>48</v>
      </c>
      <c r="D10" s="6" t="s">
        <v>49</v>
      </c>
      <c r="E10" s="7" t="s">
        <v>7</v>
      </c>
    </row>
    <row r="11" spans="1:5" x14ac:dyDescent="0.3">
      <c r="A11" s="8" t="s">
        <v>0</v>
      </c>
      <c r="B11" s="2">
        <v>52320938369</v>
      </c>
      <c r="C11" s="2">
        <v>10000000000</v>
      </c>
      <c r="D11" s="2">
        <v>52320938369</v>
      </c>
      <c r="E11" s="30" t="str">
        <f>IF(B13&gt;5,IF(C13&gt;5,IF(D13&gt;5,"사전지원제외","미해당"),"미해당"),"미해당")</f>
        <v>사전지원제외</v>
      </c>
    </row>
    <row r="12" spans="1:5" x14ac:dyDescent="0.3">
      <c r="A12" s="8" t="s">
        <v>1</v>
      </c>
      <c r="B12" s="2">
        <v>412392807</v>
      </c>
      <c r="C12" s="2">
        <v>5000000</v>
      </c>
      <c r="D12" s="2">
        <v>45000000</v>
      </c>
      <c r="E12" s="30"/>
    </row>
    <row r="13" spans="1:5" x14ac:dyDescent="0.3">
      <c r="A13" s="9" t="s">
        <v>4</v>
      </c>
      <c r="B13" s="10">
        <f>B11/B12</f>
        <v>126.87160755691842</v>
      </c>
      <c r="C13" s="10">
        <f t="shared" ref="C13:D13" si="0">C11/C12</f>
        <v>2000</v>
      </c>
      <c r="D13" s="10">
        <f t="shared" si="0"/>
        <v>1162.6875193111111</v>
      </c>
      <c r="E13" s="31"/>
    </row>
    <row r="14" spans="1:5" x14ac:dyDescent="0.3">
      <c r="B14" s="1"/>
      <c r="C14" s="1"/>
      <c r="D14" s="1"/>
    </row>
    <row r="15" spans="1:5" x14ac:dyDescent="0.3">
      <c r="A15" s="5" t="s">
        <v>8</v>
      </c>
      <c r="B15" s="6" t="s">
        <v>6</v>
      </c>
      <c r="C15" s="6" t="s">
        <v>48</v>
      </c>
      <c r="D15" s="6" t="s">
        <v>49</v>
      </c>
      <c r="E15" s="7" t="s">
        <v>7</v>
      </c>
    </row>
    <row r="16" spans="1:5" x14ac:dyDescent="0.3">
      <c r="A16" s="8" t="s">
        <v>2</v>
      </c>
      <c r="B16" s="2">
        <v>10000000000</v>
      </c>
      <c r="C16" s="2">
        <v>10000000000</v>
      </c>
      <c r="D16" s="2">
        <v>100000000000</v>
      </c>
      <c r="E16" s="30" t="str">
        <f>IF(B18&lt;0.5,IF(C18&lt;0.5,IF(D18&lt;0.5,"사전지원제외","미해당"),"미해당"),"미해당")</f>
        <v>미해당</v>
      </c>
    </row>
    <row r="17" spans="1:5" x14ac:dyDescent="0.3">
      <c r="A17" s="8" t="s">
        <v>3</v>
      </c>
      <c r="B17" s="2">
        <v>34881285763</v>
      </c>
      <c r="C17" s="2">
        <v>34881285763</v>
      </c>
      <c r="D17" s="2">
        <v>34881285763</v>
      </c>
      <c r="E17" s="30"/>
    </row>
    <row r="18" spans="1:5" x14ac:dyDescent="0.3">
      <c r="A18" s="9" t="s">
        <v>5</v>
      </c>
      <c r="B18" s="11">
        <f>B16/B17</f>
        <v>0.28668667972690981</v>
      </c>
      <c r="C18" s="11">
        <f t="shared" ref="C18:D18" si="1">C16/C17</f>
        <v>0.28668667972690981</v>
      </c>
      <c r="D18" s="11">
        <f t="shared" si="1"/>
        <v>2.8668667972690982</v>
      </c>
      <c r="E18" s="31"/>
    </row>
    <row r="20" spans="1:5" x14ac:dyDescent="0.3">
      <c r="A20" t="s">
        <v>12</v>
      </c>
    </row>
    <row r="21" spans="1:5" x14ac:dyDescent="0.3">
      <c r="A21" s="5" t="s">
        <v>8</v>
      </c>
      <c r="B21" s="6" t="s">
        <v>6</v>
      </c>
      <c r="C21" s="6" t="s">
        <v>48</v>
      </c>
      <c r="D21" s="6" t="s">
        <v>49</v>
      </c>
      <c r="E21" s="7" t="s">
        <v>7</v>
      </c>
    </row>
    <row r="22" spans="1:5" x14ac:dyDescent="0.3">
      <c r="A22" s="8" t="s">
        <v>0</v>
      </c>
      <c r="B22" s="2">
        <v>52320938369</v>
      </c>
      <c r="C22" s="2">
        <v>10000000000</v>
      </c>
      <c r="D22" s="2">
        <v>52320938369</v>
      </c>
      <c r="E22" s="30" t="str">
        <f>IF(B24&gt;5,IF(C24&gt;5,IF(D24&gt;5,"사전지원제외","미해당"),"미해당"),"미해당")</f>
        <v>사전지원제외</v>
      </c>
    </row>
    <row r="23" spans="1:5" x14ac:dyDescent="0.3">
      <c r="A23" s="8" t="s">
        <v>1</v>
      </c>
      <c r="B23" s="2">
        <v>412392807</v>
      </c>
      <c r="C23" s="2">
        <v>5000000</v>
      </c>
      <c r="D23" s="2">
        <v>45000000</v>
      </c>
      <c r="E23" s="30"/>
    </row>
    <row r="24" spans="1:5" x14ac:dyDescent="0.3">
      <c r="A24" s="9" t="s">
        <v>4</v>
      </c>
      <c r="B24" s="10">
        <f>B22/B23</f>
        <v>126.87160755691842</v>
      </c>
      <c r="C24" s="10">
        <f t="shared" ref="C24" si="2">C22/C23</f>
        <v>2000</v>
      </c>
      <c r="D24" s="10">
        <f t="shared" ref="D24" si="3">D22/D23</f>
        <v>1162.6875193111111</v>
      </c>
      <c r="E24" s="31"/>
    </row>
    <row r="25" spans="1:5" x14ac:dyDescent="0.3">
      <c r="B25" s="1"/>
      <c r="C25" s="1"/>
      <c r="D25" s="1"/>
    </row>
    <row r="26" spans="1:5" x14ac:dyDescent="0.3">
      <c r="A26" s="5" t="s">
        <v>8</v>
      </c>
      <c r="B26" s="6" t="s">
        <v>6</v>
      </c>
      <c r="C26" s="6" t="s">
        <v>48</v>
      </c>
      <c r="D26" s="6" t="s">
        <v>49</v>
      </c>
      <c r="E26" s="7" t="s">
        <v>7</v>
      </c>
    </row>
    <row r="27" spans="1:5" x14ac:dyDescent="0.3">
      <c r="A27" s="8" t="s">
        <v>2</v>
      </c>
      <c r="B27" s="2">
        <v>10000000000</v>
      </c>
      <c r="C27" s="2">
        <v>10000000000</v>
      </c>
      <c r="D27" s="2">
        <v>100000000000</v>
      </c>
      <c r="E27" s="30" t="str">
        <f>IF(B29&lt;0.5,IF(C29&lt;0.5,IF(D29&lt;0.5,"사전지원제외","미해당"),"미해당"),"미해당")</f>
        <v>미해당</v>
      </c>
    </row>
    <row r="28" spans="1:5" x14ac:dyDescent="0.3">
      <c r="A28" s="8" t="s">
        <v>3</v>
      </c>
      <c r="B28" s="2">
        <v>34881285763</v>
      </c>
      <c r="C28" s="2">
        <v>34881285763</v>
      </c>
      <c r="D28" s="2">
        <v>34881285763</v>
      </c>
      <c r="E28" s="30"/>
    </row>
    <row r="29" spans="1:5" x14ac:dyDescent="0.3">
      <c r="A29" s="9" t="s">
        <v>5</v>
      </c>
      <c r="B29" s="11">
        <f>B27/B28</f>
        <v>0.28668667972690981</v>
      </c>
      <c r="C29" s="11">
        <f t="shared" ref="C29" si="4">C27/C28</f>
        <v>0.28668667972690981</v>
      </c>
      <c r="D29" s="11">
        <f t="shared" ref="D29" si="5">D27/D28</f>
        <v>2.8668667972690982</v>
      </c>
      <c r="E29" s="31"/>
    </row>
    <row r="31" spans="1:5" x14ac:dyDescent="0.3">
      <c r="A31" t="s">
        <v>13</v>
      </c>
    </row>
    <row r="32" spans="1:5" x14ac:dyDescent="0.3">
      <c r="A32" s="5" t="s">
        <v>8</v>
      </c>
      <c r="B32" s="6" t="s">
        <v>6</v>
      </c>
      <c r="C32" s="6" t="s">
        <v>48</v>
      </c>
      <c r="D32" s="6" t="s">
        <v>49</v>
      </c>
      <c r="E32" s="7" t="s">
        <v>7</v>
      </c>
    </row>
    <row r="33" spans="1:5" x14ac:dyDescent="0.3">
      <c r="A33" s="8" t="s">
        <v>0</v>
      </c>
      <c r="B33" s="2">
        <v>52320938369</v>
      </c>
      <c r="C33" s="2">
        <v>10000000000</v>
      </c>
      <c r="D33" s="2">
        <v>52320938369</v>
      </c>
      <c r="E33" s="30" t="str">
        <f>IF(B35&gt;5,IF(C35&gt;5,IF(D35&gt;5,"사전지원제외","미해당"),"미해당"),"미해당")</f>
        <v>사전지원제외</v>
      </c>
    </row>
    <row r="34" spans="1:5" x14ac:dyDescent="0.3">
      <c r="A34" s="8" t="s">
        <v>1</v>
      </c>
      <c r="B34" s="2">
        <v>412392807</v>
      </c>
      <c r="C34" s="2">
        <v>5000000</v>
      </c>
      <c r="D34" s="2">
        <v>45000000</v>
      </c>
      <c r="E34" s="30"/>
    </row>
    <row r="35" spans="1:5" x14ac:dyDescent="0.3">
      <c r="A35" s="9" t="s">
        <v>4</v>
      </c>
      <c r="B35" s="10">
        <f>B33/B34</f>
        <v>126.87160755691842</v>
      </c>
      <c r="C35" s="10">
        <f t="shared" ref="C35" si="6">C33/C34</f>
        <v>2000</v>
      </c>
      <c r="D35" s="10">
        <f t="shared" ref="D35" si="7">D33/D34</f>
        <v>1162.6875193111111</v>
      </c>
      <c r="E35" s="31"/>
    </row>
    <row r="36" spans="1:5" x14ac:dyDescent="0.3">
      <c r="B36" s="1"/>
      <c r="C36" s="1"/>
      <c r="D36" s="1"/>
    </row>
    <row r="37" spans="1:5" x14ac:dyDescent="0.3">
      <c r="A37" s="5" t="s">
        <v>8</v>
      </c>
      <c r="B37" s="6" t="s">
        <v>6</v>
      </c>
      <c r="C37" s="6" t="s">
        <v>48</v>
      </c>
      <c r="D37" s="6" t="s">
        <v>49</v>
      </c>
      <c r="E37" s="7" t="s">
        <v>7</v>
      </c>
    </row>
    <row r="38" spans="1:5" x14ac:dyDescent="0.3">
      <c r="A38" s="8" t="s">
        <v>2</v>
      </c>
      <c r="B38" s="2">
        <v>10000000000</v>
      </c>
      <c r="C38" s="2">
        <v>10000000000</v>
      </c>
      <c r="D38" s="2">
        <v>100000000000</v>
      </c>
      <c r="E38" s="30" t="str">
        <f>IF(B40&lt;0.5,IF(C40&lt;0.5,IF(D40&lt;0.5,"사전지원제외","미해당"),"미해당"),"미해당")</f>
        <v>미해당</v>
      </c>
    </row>
    <row r="39" spans="1:5" x14ac:dyDescent="0.3">
      <c r="A39" s="8" t="s">
        <v>3</v>
      </c>
      <c r="B39" s="2">
        <v>34881285763</v>
      </c>
      <c r="C39" s="2">
        <v>34881285763</v>
      </c>
      <c r="D39" s="2">
        <v>34881285763</v>
      </c>
      <c r="E39" s="30"/>
    </row>
    <row r="40" spans="1:5" x14ac:dyDescent="0.3">
      <c r="A40" s="9" t="s">
        <v>5</v>
      </c>
      <c r="B40" s="11">
        <f>B38/B39</f>
        <v>0.28668667972690981</v>
      </c>
      <c r="C40" s="11">
        <f t="shared" ref="C40" si="8">C38/C39</f>
        <v>0.28668667972690981</v>
      </c>
      <c r="D40" s="11">
        <f t="shared" ref="D40" si="9">D38/D39</f>
        <v>2.8668667972690982</v>
      </c>
      <c r="E40" s="31"/>
    </row>
    <row r="42" spans="1:5" x14ac:dyDescent="0.3">
      <c r="A42" t="s">
        <v>14</v>
      </c>
    </row>
    <row r="43" spans="1:5" x14ac:dyDescent="0.3">
      <c r="A43" s="5" t="s">
        <v>8</v>
      </c>
      <c r="B43" s="6" t="s">
        <v>6</v>
      </c>
      <c r="C43" s="6" t="s">
        <v>48</v>
      </c>
      <c r="D43" s="6" t="s">
        <v>49</v>
      </c>
      <c r="E43" s="7" t="s">
        <v>7</v>
      </c>
    </row>
    <row r="44" spans="1:5" x14ac:dyDescent="0.3">
      <c r="A44" s="8" t="s">
        <v>0</v>
      </c>
      <c r="B44" s="2">
        <v>52320938369</v>
      </c>
      <c r="C44" s="2">
        <v>10000000000</v>
      </c>
      <c r="D44" s="2">
        <v>52320938369</v>
      </c>
      <c r="E44" s="30" t="str">
        <f>IF(B46&gt;5,IF(C46&gt;5,IF(D46&gt;5,"사전지원제외","미해당"),"미해당"),"미해당")</f>
        <v>사전지원제외</v>
      </c>
    </row>
    <row r="45" spans="1:5" x14ac:dyDescent="0.3">
      <c r="A45" s="8" t="s">
        <v>1</v>
      </c>
      <c r="B45" s="2">
        <v>412392807</v>
      </c>
      <c r="C45" s="2">
        <v>5000000</v>
      </c>
      <c r="D45" s="2">
        <v>45000000</v>
      </c>
      <c r="E45" s="30"/>
    </row>
    <row r="46" spans="1:5" x14ac:dyDescent="0.3">
      <c r="A46" s="9" t="s">
        <v>4</v>
      </c>
      <c r="B46" s="10">
        <f>B44/B45</f>
        <v>126.87160755691842</v>
      </c>
      <c r="C46" s="10">
        <f t="shared" ref="C46" si="10">C44/C45</f>
        <v>2000</v>
      </c>
      <c r="D46" s="10">
        <f t="shared" ref="D46" si="11">D44/D45</f>
        <v>1162.6875193111111</v>
      </c>
      <c r="E46" s="31"/>
    </row>
    <row r="47" spans="1:5" x14ac:dyDescent="0.3">
      <c r="B47" s="1"/>
      <c r="C47" s="1"/>
      <c r="D47" s="1"/>
    </row>
    <row r="48" spans="1:5" x14ac:dyDescent="0.3">
      <c r="A48" s="5" t="s">
        <v>8</v>
      </c>
      <c r="B48" s="6" t="s">
        <v>6</v>
      </c>
      <c r="C48" s="6" t="s">
        <v>48</v>
      </c>
      <c r="D48" s="6" t="s">
        <v>49</v>
      </c>
      <c r="E48" s="7" t="s">
        <v>7</v>
      </c>
    </row>
    <row r="49" spans="1:5" x14ac:dyDescent="0.3">
      <c r="A49" s="8" t="s">
        <v>2</v>
      </c>
      <c r="B49" s="2">
        <v>10000000000</v>
      </c>
      <c r="C49" s="2">
        <v>10000000000</v>
      </c>
      <c r="D49" s="2">
        <v>100000000000</v>
      </c>
      <c r="E49" s="30" t="str">
        <f>IF(B51&lt;0.5,IF(C51&lt;0.5,IF(D51&lt;0.5,"사전지원제외","미해당"),"미해당"),"미해당")</f>
        <v>미해당</v>
      </c>
    </row>
    <row r="50" spans="1:5" x14ac:dyDescent="0.3">
      <c r="A50" s="8" t="s">
        <v>3</v>
      </c>
      <c r="B50" s="2">
        <v>34881285763</v>
      </c>
      <c r="C50" s="2">
        <v>34881285763</v>
      </c>
      <c r="D50" s="2">
        <v>34881285763</v>
      </c>
      <c r="E50" s="30"/>
    </row>
    <row r="51" spans="1:5" x14ac:dyDescent="0.3">
      <c r="A51" s="9" t="s">
        <v>5</v>
      </c>
      <c r="B51" s="11">
        <f>B49/B50</f>
        <v>0.28668667972690981</v>
      </c>
      <c r="C51" s="11">
        <f t="shared" ref="C51" si="12">C49/C50</f>
        <v>0.28668667972690981</v>
      </c>
      <c r="D51" s="11">
        <f t="shared" ref="D51" si="13">D49/D50</f>
        <v>2.8668667972690982</v>
      </c>
      <c r="E51" s="31"/>
    </row>
    <row r="53" spans="1:5" x14ac:dyDescent="0.3">
      <c r="A53" t="s">
        <v>15</v>
      </c>
    </row>
    <row r="54" spans="1:5" x14ac:dyDescent="0.3">
      <c r="A54" s="5" t="s">
        <v>8</v>
      </c>
      <c r="B54" s="6" t="s">
        <v>6</v>
      </c>
      <c r="C54" s="6" t="s">
        <v>48</v>
      </c>
      <c r="D54" s="6" t="s">
        <v>49</v>
      </c>
      <c r="E54" s="7" t="s">
        <v>7</v>
      </c>
    </row>
    <row r="55" spans="1:5" x14ac:dyDescent="0.3">
      <c r="A55" s="8" t="s">
        <v>0</v>
      </c>
      <c r="B55" s="2">
        <v>52320938369</v>
      </c>
      <c r="C55" s="2">
        <v>10000000000</v>
      </c>
      <c r="D55" s="2">
        <v>52320938369</v>
      </c>
      <c r="E55" s="30" t="str">
        <f>IF(B57&gt;5,IF(C57&gt;5,IF(D57&gt;5,"사전지원제외","미해당"),"미해당"),"미해당")</f>
        <v>사전지원제외</v>
      </c>
    </row>
    <row r="56" spans="1:5" x14ac:dyDescent="0.3">
      <c r="A56" s="8" t="s">
        <v>1</v>
      </c>
      <c r="B56" s="2">
        <v>412392807</v>
      </c>
      <c r="C56" s="2">
        <v>5000000</v>
      </c>
      <c r="D56" s="2">
        <v>45000000</v>
      </c>
      <c r="E56" s="30"/>
    </row>
    <row r="57" spans="1:5" x14ac:dyDescent="0.3">
      <c r="A57" s="9" t="s">
        <v>4</v>
      </c>
      <c r="B57" s="10">
        <f>B55/B56</f>
        <v>126.87160755691842</v>
      </c>
      <c r="C57" s="10">
        <f t="shared" ref="C57" si="14">C55/C56</f>
        <v>2000</v>
      </c>
      <c r="D57" s="10">
        <f t="shared" ref="D57" si="15">D55/D56</f>
        <v>1162.6875193111111</v>
      </c>
      <c r="E57" s="31"/>
    </row>
    <row r="58" spans="1:5" x14ac:dyDescent="0.3">
      <c r="B58" s="1"/>
      <c r="C58" s="1"/>
      <c r="D58" s="1"/>
    </row>
    <row r="59" spans="1:5" x14ac:dyDescent="0.3">
      <c r="A59" s="5" t="s">
        <v>8</v>
      </c>
      <c r="B59" s="6" t="s">
        <v>6</v>
      </c>
      <c r="C59" s="6" t="s">
        <v>48</v>
      </c>
      <c r="D59" s="6" t="s">
        <v>49</v>
      </c>
      <c r="E59" s="7" t="s">
        <v>7</v>
      </c>
    </row>
    <row r="60" spans="1:5" x14ac:dyDescent="0.3">
      <c r="A60" s="8" t="s">
        <v>2</v>
      </c>
      <c r="B60" s="2">
        <v>10000000000</v>
      </c>
      <c r="C60" s="2">
        <v>10000000000</v>
      </c>
      <c r="D60" s="2">
        <v>100000000000</v>
      </c>
      <c r="E60" s="30" t="str">
        <f>IF(B62&lt;0.5,IF(C62&lt;0.5,IF(D62&lt;0.5,"사전지원제외","미해당"),"미해당"),"미해당")</f>
        <v>미해당</v>
      </c>
    </row>
    <row r="61" spans="1:5" x14ac:dyDescent="0.3">
      <c r="A61" s="8" t="s">
        <v>3</v>
      </c>
      <c r="B61" s="2">
        <v>34881285763</v>
      </c>
      <c r="C61" s="2">
        <v>34881285763</v>
      </c>
      <c r="D61" s="2">
        <v>34881285763</v>
      </c>
      <c r="E61" s="30"/>
    </row>
    <row r="62" spans="1:5" x14ac:dyDescent="0.3">
      <c r="A62" s="9" t="s">
        <v>5</v>
      </c>
      <c r="B62" s="11">
        <f>B60/B61</f>
        <v>0.28668667972690981</v>
      </c>
      <c r="C62" s="11">
        <f t="shared" ref="C62" si="16">C60/C61</f>
        <v>0.28668667972690981</v>
      </c>
      <c r="D62" s="11">
        <f t="shared" ref="D62" si="17">D60/D61</f>
        <v>2.8668667972690982</v>
      </c>
      <c r="E62" s="31"/>
    </row>
  </sheetData>
  <mergeCells count="13">
    <mergeCell ref="E44:E46"/>
    <mergeCell ref="E49:E51"/>
    <mergeCell ref="E55:E57"/>
    <mergeCell ref="E60:E62"/>
    <mergeCell ref="B3:E3"/>
    <mergeCell ref="B4:E4"/>
    <mergeCell ref="B5:E5"/>
    <mergeCell ref="E11:E13"/>
    <mergeCell ref="E16:E18"/>
    <mergeCell ref="E22:E24"/>
    <mergeCell ref="E27:E29"/>
    <mergeCell ref="E33:E35"/>
    <mergeCell ref="E38:E40"/>
  </mergeCells>
  <phoneticPr fontId="2" type="noConversion"/>
  <conditionalFormatting sqref="E11:E13">
    <cfRule type="containsText" dxfId="16" priority="15" operator="containsText" text="사전지원제외">
      <formula>NOT(ISERROR(SEARCH("사전지원제외",E11)))</formula>
    </cfRule>
    <cfRule type="containsText" dxfId="15" priority="17" operator="containsText" text="해당">
      <formula>NOT(ISERROR(SEARCH("해당",E11)))</formula>
    </cfRule>
  </conditionalFormatting>
  <conditionalFormatting sqref="E16:E18">
    <cfRule type="containsText" dxfId="14" priority="13" operator="containsText" text="사전지원제외">
      <formula>NOT(ISERROR(SEARCH("사전지원제외",E16)))</formula>
    </cfRule>
  </conditionalFormatting>
  <conditionalFormatting sqref="E22:E24">
    <cfRule type="containsText" dxfId="13" priority="11" operator="containsText" text="사전지원제외">
      <formula>NOT(ISERROR(SEARCH("사전지원제외",E22)))</formula>
    </cfRule>
    <cfRule type="containsText" dxfId="12" priority="12" operator="containsText" text="해당">
      <formula>NOT(ISERROR(SEARCH("해당",E22)))</formula>
    </cfRule>
  </conditionalFormatting>
  <conditionalFormatting sqref="E27:E29">
    <cfRule type="containsText" dxfId="11" priority="10" operator="containsText" text="사전지원제외">
      <formula>NOT(ISERROR(SEARCH("사전지원제외",E27)))</formula>
    </cfRule>
  </conditionalFormatting>
  <conditionalFormatting sqref="E33:E35">
    <cfRule type="containsText" dxfId="10" priority="8" operator="containsText" text="사전지원제외">
      <formula>NOT(ISERROR(SEARCH("사전지원제외",E33)))</formula>
    </cfRule>
    <cfRule type="containsText" dxfId="9" priority="9" operator="containsText" text="해당">
      <formula>NOT(ISERROR(SEARCH("해당",E33)))</formula>
    </cfRule>
  </conditionalFormatting>
  <conditionalFormatting sqref="E38:E40">
    <cfRule type="containsText" dxfId="8" priority="7" operator="containsText" text="사전지원제외">
      <formula>NOT(ISERROR(SEARCH("사전지원제외",E38)))</formula>
    </cfRule>
  </conditionalFormatting>
  <conditionalFormatting sqref="E44:E46">
    <cfRule type="containsText" dxfId="7" priority="5" operator="containsText" text="사전지원제외">
      <formula>NOT(ISERROR(SEARCH("사전지원제외",E44)))</formula>
    </cfRule>
    <cfRule type="containsText" dxfId="6" priority="6" operator="containsText" text="해당">
      <formula>NOT(ISERROR(SEARCH("해당",E44)))</formula>
    </cfRule>
  </conditionalFormatting>
  <conditionalFormatting sqref="E49:E51">
    <cfRule type="containsText" dxfId="5" priority="4" operator="containsText" text="사전지원제외">
      <formula>NOT(ISERROR(SEARCH("사전지원제외",E49)))</formula>
    </cfRule>
  </conditionalFormatting>
  <conditionalFormatting sqref="E55:E57">
    <cfRule type="containsText" dxfId="4" priority="2" operator="containsText" text="사전지원제외">
      <formula>NOT(ISERROR(SEARCH("사전지원제외",E55)))</formula>
    </cfRule>
    <cfRule type="containsText" dxfId="3" priority="3" operator="containsText" text="해당">
      <formula>NOT(ISERROR(SEARCH("해당",E55)))</formula>
    </cfRule>
  </conditionalFormatting>
  <conditionalFormatting sqref="E60:E62">
    <cfRule type="containsText" dxfId="2" priority="1" operator="containsText" text="사전지원제외">
      <formula>NOT(ISERROR(SEARCH("사전지원제외",E60)))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activeCell="B10" sqref="B10"/>
    </sheetView>
  </sheetViews>
  <sheetFormatPr defaultRowHeight="16.5" x14ac:dyDescent="0.3"/>
  <cols>
    <col min="1" max="1" width="24.25" customWidth="1"/>
    <col min="2" max="7" width="18.625" customWidth="1"/>
  </cols>
  <sheetData>
    <row r="1" spans="1:7" ht="25.5" x14ac:dyDescent="0.3">
      <c r="A1" s="4" t="s">
        <v>28</v>
      </c>
      <c r="B1" s="4"/>
      <c r="C1" s="4"/>
      <c r="D1" s="4"/>
      <c r="E1" s="4"/>
      <c r="F1" s="4"/>
      <c r="G1" s="4"/>
    </row>
    <row r="3" spans="1:7" ht="24.75" customHeight="1" x14ac:dyDescent="0.3">
      <c r="A3" s="15" t="s">
        <v>45</v>
      </c>
      <c r="B3" s="37"/>
      <c r="C3" s="37"/>
      <c r="D3" s="37"/>
      <c r="E3" s="37"/>
      <c r="F3" s="37"/>
      <c r="G3" s="37"/>
    </row>
    <row r="4" spans="1:7" ht="24.75" customHeight="1" x14ac:dyDescent="0.3">
      <c r="A4" s="15" t="s">
        <v>10</v>
      </c>
      <c r="B4" s="37"/>
      <c r="C4" s="37"/>
      <c r="D4" s="37"/>
      <c r="E4" s="37"/>
      <c r="F4" s="37"/>
      <c r="G4" s="37"/>
    </row>
    <row r="5" spans="1:7" ht="24.75" customHeight="1" x14ac:dyDescent="0.3">
      <c r="A5" s="15" t="s">
        <v>11</v>
      </c>
      <c r="B5" s="37"/>
      <c r="C5" s="37"/>
      <c r="D5" s="37"/>
      <c r="E5" s="37"/>
      <c r="F5" s="37"/>
      <c r="G5" s="37"/>
    </row>
    <row r="6" spans="1:7" x14ac:dyDescent="0.3">
      <c r="A6" s="18" t="s">
        <v>38</v>
      </c>
    </row>
    <row r="7" spans="1:7" x14ac:dyDescent="0.3">
      <c r="A7" s="18" t="s">
        <v>50</v>
      </c>
    </row>
    <row r="9" spans="1:7" ht="30" customHeight="1" x14ac:dyDescent="0.3">
      <c r="A9" s="35" t="s">
        <v>8</v>
      </c>
      <c r="B9" s="33" t="s">
        <v>51</v>
      </c>
      <c r="C9" s="33"/>
      <c r="D9" s="33"/>
      <c r="E9" s="33"/>
      <c r="F9" s="33"/>
      <c r="G9" s="34"/>
    </row>
    <row r="10" spans="1:7" ht="30" customHeight="1" x14ac:dyDescent="0.3">
      <c r="A10" s="36"/>
      <c r="B10" s="21" t="s">
        <v>16</v>
      </c>
      <c r="C10" s="21" t="s">
        <v>23</v>
      </c>
      <c r="D10" s="21" t="s">
        <v>24</v>
      </c>
      <c r="E10" s="21" t="s">
        <v>25</v>
      </c>
      <c r="F10" s="21" t="s">
        <v>26</v>
      </c>
      <c r="G10" s="22" t="s">
        <v>27</v>
      </c>
    </row>
    <row r="11" spans="1:7" ht="30" customHeight="1" x14ac:dyDescent="0.3">
      <c r="A11" s="23" t="s">
        <v>17</v>
      </c>
      <c r="B11" s="2">
        <v>8724634000</v>
      </c>
      <c r="C11" s="2">
        <v>10000000000</v>
      </c>
      <c r="D11" s="2">
        <v>10000000000</v>
      </c>
      <c r="E11" s="2">
        <v>10000000000</v>
      </c>
      <c r="F11" s="2">
        <v>10000000000</v>
      </c>
      <c r="G11" s="12">
        <v>10000000000</v>
      </c>
    </row>
    <row r="12" spans="1:7" ht="30" customHeight="1" x14ac:dyDescent="0.3">
      <c r="A12" s="23" t="s">
        <v>20</v>
      </c>
      <c r="B12" s="2">
        <v>25999440631</v>
      </c>
      <c r="C12" s="2">
        <v>0</v>
      </c>
      <c r="D12" s="2">
        <v>0</v>
      </c>
      <c r="E12" s="2">
        <v>0</v>
      </c>
      <c r="F12" s="2">
        <v>0</v>
      </c>
      <c r="G12" s="12">
        <v>0</v>
      </c>
    </row>
    <row r="13" spans="1:7" ht="30" customHeight="1" x14ac:dyDescent="0.3">
      <c r="A13" s="23" t="s">
        <v>18</v>
      </c>
      <c r="B13" s="2">
        <v>7040604155</v>
      </c>
      <c r="C13" s="2">
        <v>-15000000000</v>
      </c>
      <c r="D13" s="2">
        <v>-55000000000</v>
      </c>
      <c r="E13" s="2">
        <v>-55000000000</v>
      </c>
      <c r="F13" s="2">
        <v>-55000000000</v>
      </c>
      <c r="G13" s="12">
        <v>-55000000000</v>
      </c>
    </row>
    <row r="14" spans="1:7" ht="30" customHeight="1" x14ac:dyDescent="0.3">
      <c r="A14" s="23" t="s">
        <v>19</v>
      </c>
      <c r="B14" s="2">
        <v>-525398021</v>
      </c>
      <c r="C14" s="2">
        <v>500000000</v>
      </c>
      <c r="D14" s="2">
        <v>50000000000</v>
      </c>
      <c r="E14" s="2">
        <v>50000000000</v>
      </c>
      <c r="F14" s="2">
        <v>50000000000</v>
      </c>
      <c r="G14" s="12">
        <v>50000000000</v>
      </c>
    </row>
    <row r="15" spans="1:7" ht="30" customHeight="1" x14ac:dyDescent="0.3">
      <c r="A15" s="23" t="s">
        <v>1</v>
      </c>
      <c r="B15" s="2">
        <f>SUM(B11:B14)</f>
        <v>41239280765</v>
      </c>
      <c r="C15" s="2">
        <f t="shared" ref="C15:G15" si="0">SUM(C11:C14)</f>
        <v>-4500000000</v>
      </c>
      <c r="D15" s="2">
        <f t="shared" si="0"/>
        <v>5000000000</v>
      </c>
      <c r="E15" s="2">
        <f t="shared" si="0"/>
        <v>5000000000</v>
      </c>
      <c r="F15" s="2">
        <f t="shared" si="0"/>
        <v>5000000000</v>
      </c>
      <c r="G15" s="12">
        <f t="shared" si="0"/>
        <v>5000000000</v>
      </c>
    </row>
    <row r="16" spans="1:7" ht="30" customHeight="1" x14ac:dyDescent="0.3">
      <c r="A16" s="23" t="s">
        <v>21</v>
      </c>
      <c r="B16" s="3">
        <f>B15/B11</f>
        <v>4.7267634109350603</v>
      </c>
      <c r="C16" s="13">
        <f>C15/C11</f>
        <v>-0.45</v>
      </c>
      <c r="D16" s="13">
        <f t="shared" ref="D16:G16" si="1">D15/D11</f>
        <v>0.5</v>
      </c>
      <c r="E16" s="13">
        <f t="shared" si="1"/>
        <v>0.5</v>
      </c>
      <c r="F16" s="13">
        <f t="shared" si="1"/>
        <v>0.5</v>
      </c>
      <c r="G16" s="14">
        <f t="shared" si="1"/>
        <v>0.5</v>
      </c>
    </row>
    <row r="17" spans="1:7" ht="30" customHeight="1" x14ac:dyDescent="0.3">
      <c r="A17" s="24" t="s">
        <v>22</v>
      </c>
      <c r="B17" s="19" t="str">
        <f>IF(B16&gt;=1,"미해당",IF(B16&lt;=0,"자본잠식","부분잠식"))</f>
        <v>미해당</v>
      </c>
      <c r="C17" s="19" t="str">
        <f t="shared" ref="C17:G17" si="2">IF(C16&gt;=1,"미해당",IF(C16&lt;=0,"자본잠식","부분잠식"))</f>
        <v>자본잠식</v>
      </c>
      <c r="D17" s="19" t="str">
        <f t="shared" si="2"/>
        <v>부분잠식</v>
      </c>
      <c r="E17" s="19" t="str">
        <f t="shared" si="2"/>
        <v>부분잠식</v>
      </c>
      <c r="F17" s="19" t="str">
        <f t="shared" si="2"/>
        <v>부분잠식</v>
      </c>
      <c r="G17" s="20" t="str">
        <f t="shared" si="2"/>
        <v>부분잠식</v>
      </c>
    </row>
    <row r="18" spans="1:7" x14ac:dyDescent="0.3">
      <c r="B18" s="1"/>
      <c r="C18" s="1"/>
      <c r="D18" s="1"/>
      <c r="E18" s="1"/>
      <c r="F18" s="1"/>
      <c r="G18" s="1"/>
    </row>
  </sheetData>
  <mergeCells count="5">
    <mergeCell ref="B9:G9"/>
    <mergeCell ref="A9:A10"/>
    <mergeCell ref="B4:G4"/>
    <mergeCell ref="B5:G5"/>
    <mergeCell ref="B3:G3"/>
  </mergeCells>
  <phoneticPr fontId="2" type="noConversion"/>
  <conditionalFormatting sqref="B17:G17">
    <cfRule type="containsText" dxfId="1" priority="1" operator="containsText" text="자본잠식">
      <formula>NOT(ISERROR(SEARCH("자본잠식",B17)))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A8" sqref="A8"/>
    </sheetView>
  </sheetViews>
  <sheetFormatPr defaultRowHeight="16.5" x14ac:dyDescent="0.3"/>
  <cols>
    <col min="1" max="1" width="26" customWidth="1"/>
    <col min="2" max="5" width="18.625" customWidth="1"/>
  </cols>
  <sheetData>
    <row r="1" spans="1:5" ht="25.5" x14ac:dyDescent="0.3">
      <c r="A1" s="4" t="s">
        <v>35</v>
      </c>
      <c r="B1" s="4"/>
      <c r="C1" s="4"/>
      <c r="D1" s="4"/>
      <c r="E1" s="4"/>
    </row>
    <row r="3" spans="1:5" ht="36" customHeight="1" x14ac:dyDescent="0.3">
      <c r="A3" s="15" t="s">
        <v>46</v>
      </c>
      <c r="B3" s="32"/>
      <c r="C3" s="32"/>
      <c r="D3" s="32"/>
      <c r="E3" s="32"/>
    </row>
    <row r="4" spans="1:5" ht="36" customHeight="1" x14ac:dyDescent="0.3">
      <c r="A4" s="15" t="s">
        <v>10</v>
      </c>
      <c r="B4" s="32"/>
      <c r="C4" s="32"/>
      <c r="D4" s="32"/>
      <c r="E4" s="32"/>
    </row>
    <row r="5" spans="1:5" ht="36" customHeight="1" x14ac:dyDescent="0.3">
      <c r="A5" s="15" t="s">
        <v>11</v>
      </c>
      <c r="B5" s="32"/>
      <c r="C5" s="32"/>
      <c r="D5" s="32"/>
      <c r="E5" s="32"/>
    </row>
    <row r="6" spans="1:5" x14ac:dyDescent="0.3">
      <c r="A6" s="18" t="s">
        <v>39</v>
      </c>
    </row>
    <row r="7" spans="1:5" x14ac:dyDescent="0.3">
      <c r="A7" s="18" t="s">
        <v>37</v>
      </c>
    </row>
    <row r="8" spans="1:5" x14ac:dyDescent="0.3">
      <c r="A8" s="18"/>
    </row>
    <row r="9" spans="1:5" x14ac:dyDescent="0.3">
      <c r="A9" t="s">
        <v>9</v>
      </c>
    </row>
    <row r="10" spans="1:5" ht="30" customHeight="1" x14ac:dyDescent="0.3">
      <c r="A10" s="5" t="s">
        <v>8</v>
      </c>
      <c r="B10" s="6" t="s">
        <v>52</v>
      </c>
      <c r="C10" s="6" t="s">
        <v>53</v>
      </c>
      <c r="D10" s="6" t="s">
        <v>54</v>
      </c>
      <c r="E10" s="7" t="s">
        <v>7</v>
      </c>
    </row>
    <row r="11" spans="1:5" ht="30" customHeight="1" x14ac:dyDescent="0.3">
      <c r="A11" s="8" t="s">
        <v>30</v>
      </c>
      <c r="B11" s="2">
        <v>9760525439</v>
      </c>
      <c r="C11" s="2">
        <v>9760525439</v>
      </c>
      <c r="D11" s="2">
        <v>9760525439</v>
      </c>
      <c r="E11" s="30" t="str">
        <f>IF(B13&lt;1,IF(C13&lt;1,IF(D13&lt;1,"한계기업","미해당"),"미해당"),"미해당")</f>
        <v>한계기업</v>
      </c>
    </row>
    <row r="12" spans="1:5" ht="30" customHeight="1" x14ac:dyDescent="0.3">
      <c r="A12" s="8" t="s">
        <v>31</v>
      </c>
      <c r="B12" s="2">
        <v>10000000000</v>
      </c>
      <c r="C12" s="2">
        <v>10000000000</v>
      </c>
      <c r="D12" s="2">
        <v>10000000000</v>
      </c>
      <c r="E12" s="30"/>
    </row>
    <row r="13" spans="1:5" ht="30" customHeight="1" x14ac:dyDescent="0.3">
      <c r="A13" s="8" t="s">
        <v>32</v>
      </c>
      <c r="B13" s="17">
        <f>B11/B12</f>
        <v>0.97605254389999996</v>
      </c>
      <c r="C13" s="17">
        <f t="shared" ref="C13:D13" si="0">C11/C12</f>
        <v>0.97605254389999996</v>
      </c>
      <c r="D13" s="17">
        <f t="shared" si="0"/>
        <v>0.97605254389999996</v>
      </c>
      <c r="E13" s="30"/>
    </row>
    <row r="14" spans="1:5" ht="30" customHeight="1" x14ac:dyDescent="0.3">
      <c r="A14" s="9" t="s">
        <v>33</v>
      </c>
      <c r="B14" s="38" t="s">
        <v>34</v>
      </c>
      <c r="C14" s="39"/>
      <c r="D14" s="39"/>
      <c r="E14" s="40"/>
    </row>
    <row r="15" spans="1:5" x14ac:dyDescent="0.3">
      <c r="A15" s="16"/>
      <c r="B15" s="1"/>
      <c r="C15" s="1"/>
      <c r="D15" s="1"/>
    </row>
    <row r="18" spans="1:1" x14ac:dyDescent="0.3">
      <c r="A18" s="18"/>
    </row>
  </sheetData>
  <mergeCells count="5">
    <mergeCell ref="B14:E14"/>
    <mergeCell ref="B3:E3"/>
    <mergeCell ref="B4:E4"/>
    <mergeCell ref="B5:E5"/>
    <mergeCell ref="E11:E13"/>
  </mergeCells>
  <phoneticPr fontId="2" type="noConversion"/>
  <conditionalFormatting sqref="E11:E13">
    <cfRule type="containsText" dxfId="0" priority="2" operator="containsText" text="한계기업">
      <formula>NOT(ISERROR(SEARCH("한계기업",E11)))</formula>
    </cfRule>
  </conditionalFormatting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표지</vt:lpstr>
      <vt:lpstr>1.부채및유동비율</vt:lpstr>
      <vt:lpstr>2.자본잠식</vt:lpstr>
      <vt:lpstr>3.한계기업</vt:lpstr>
      <vt:lpstr>'1.부채및유동비율'!Print_Titles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KIAT</cp:lastModifiedBy>
  <cp:lastPrinted>2018-09-13T04:40:36Z</cp:lastPrinted>
  <dcterms:created xsi:type="dcterms:W3CDTF">2018-09-13T01:31:27Z</dcterms:created>
  <dcterms:modified xsi:type="dcterms:W3CDTF">2019-08-12T07:08:22Z</dcterms:modified>
</cp:coreProperties>
</file>